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60" windowWidth="19440" windowHeight="7350"/>
  </bookViews>
  <sheets>
    <sheet name="T-2532-07-05-01-02-003" sheetId="41" r:id="rId1"/>
  </sheets>
  <definedNames>
    <definedName name="_xlnm.Print_Area" localSheetId="0">'T-2532-07-05-01-02-003'!$A$1:$J$88</definedName>
    <definedName name="_xlnm.Print_Titles" localSheetId="0">'T-2532-07-05-01-02-003'!$3:$3</definedName>
  </definedNames>
  <calcPr calcId="124519"/>
</workbook>
</file>

<file path=xl/calcChain.xml><?xml version="1.0" encoding="utf-8"?>
<calcChain xmlns="http://schemas.openxmlformats.org/spreadsheetml/2006/main">
  <c r="F85" i="41"/>
  <c r="J76" l="1"/>
  <c r="J77"/>
  <c r="J78"/>
  <c r="J79"/>
  <c r="J80"/>
  <c r="J81"/>
  <c r="J82"/>
  <c r="J75"/>
  <c r="J42"/>
  <c r="J43"/>
  <c r="J44"/>
  <c r="J45"/>
  <c r="J46"/>
  <c r="J47"/>
  <c r="J48"/>
  <c r="J49"/>
  <c r="J50"/>
  <c r="J51"/>
  <c r="J52"/>
  <c r="J53"/>
  <c r="J54"/>
  <c r="J55"/>
  <c r="J56"/>
  <c r="J57"/>
  <c r="J58"/>
  <c r="J59"/>
  <c r="J60"/>
  <c r="J61"/>
  <c r="J62"/>
  <c r="J63"/>
  <c r="J64"/>
  <c r="J65"/>
  <c r="J66"/>
  <c r="J67"/>
  <c r="J68"/>
  <c r="J69"/>
  <c r="J70"/>
  <c r="J71"/>
  <c r="J72"/>
  <c r="J41"/>
  <c r="J6"/>
  <c r="J7"/>
  <c r="J8"/>
  <c r="J9"/>
  <c r="J10"/>
  <c r="J11"/>
  <c r="J12"/>
  <c r="J13"/>
  <c r="J14"/>
  <c r="J15"/>
  <c r="J16"/>
  <c r="J17"/>
  <c r="J18"/>
  <c r="J19"/>
  <c r="J20"/>
  <c r="J21"/>
  <c r="J22"/>
  <c r="J23"/>
  <c r="J24"/>
  <c r="J25"/>
  <c r="J26"/>
  <c r="J27"/>
  <c r="J28"/>
  <c r="J29"/>
  <c r="J30"/>
  <c r="J31"/>
  <c r="J32"/>
  <c r="J33"/>
  <c r="J34"/>
  <c r="J35"/>
  <c r="J36"/>
  <c r="J37"/>
  <c r="J38"/>
  <c r="J5"/>
  <c r="J73" l="1"/>
  <c r="J39"/>
  <c r="J83" l="1"/>
  <c r="F86" l="1"/>
  <c r="F87" s="1"/>
</calcChain>
</file>

<file path=xl/sharedStrings.xml><?xml version="1.0" encoding="utf-8"?>
<sst xmlns="http://schemas.openxmlformats.org/spreadsheetml/2006/main" count="462" uniqueCount="194">
  <si>
    <t>As per relevent standard specification</t>
  </si>
  <si>
    <t>Sl.No.</t>
  </si>
  <si>
    <t>Estimate Quantity (Only figures)</t>
  </si>
  <si>
    <t>Item Detailed Specification Description</t>
  </si>
  <si>
    <t>Item short  Description</t>
  </si>
  <si>
    <t>Rate INR upto 2 Decimals</t>
  </si>
  <si>
    <t>Amount  INR (Upto 2 Decimals)</t>
  </si>
  <si>
    <t>M3</t>
  </si>
  <si>
    <t>EA</t>
  </si>
  <si>
    <t>M</t>
  </si>
  <si>
    <t>KG</t>
  </si>
  <si>
    <t>KM</t>
  </si>
  <si>
    <t>TO</t>
  </si>
  <si>
    <t>SWR10393</t>
  </si>
  <si>
    <t>SWR10357</t>
  </si>
  <si>
    <t>SMR11485</t>
  </si>
  <si>
    <t>SWR10356</t>
  </si>
  <si>
    <t>SMR11487</t>
  </si>
  <si>
    <t>SET</t>
  </si>
  <si>
    <t>SWR11083</t>
  </si>
  <si>
    <t>SWR11863</t>
  </si>
  <si>
    <t>SWR10204</t>
  </si>
  <si>
    <t>SWR10522</t>
  </si>
  <si>
    <t>SWR10978</t>
  </si>
  <si>
    <t>SWR11039</t>
  </si>
  <si>
    <t>SWR12331</t>
  </si>
  <si>
    <t>SWR10343</t>
  </si>
  <si>
    <t>SWR10365</t>
  </si>
  <si>
    <t>SWR11720</t>
  </si>
  <si>
    <t>SWR11180</t>
  </si>
  <si>
    <t>SWR20308</t>
  </si>
  <si>
    <t>SWR10238</t>
  </si>
  <si>
    <t>SWR10556</t>
  </si>
  <si>
    <t>SWR10653</t>
  </si>
  <si>
    <t>SWR10390</t>
  </si>
  <si>
    <t>SWR12006</t>
  </si>
  <si>
    <t>SSR CODES</t>
  </si>
  <si>
    <t>SWR10385</t>
  </si>
  <si>
    <t>APSS/Morth CI.Number 
 (Upto 200 characters)</t>
  </si>
  <si>
    <t>UOM
(upto 50 Characters)</t>
  </si>
  <si>
    <t>SWR10461</t>
  </si>
  <si>
    <t>SMR11482</t>
  </si>
  <si>
    <t>SWR11879</t>
  </si>
  <si>
    <t>LOADING of 11 KV AB SWCH Con 200/400 A</t>
  </si>
  <si>
    <t>SWR10199</t>
  </si>
  <si>
    <t>SWR10517</t>
  </si>
  <si>
    <t>UNLOADING of 11 KV AB SWCH Con 200/400 A</t>
  </si>
  <si>
    <t>SWR10359</t>
  </si>
  <si>
    <t>SWR10869</t>
  </si>
  <si>
    <t>RMT</t>
  </si>
  <si>
    <t>SWR10881</t>
  </si>
  <si>
    <t>SWR10743</t>
  </si>
  <si>
    <t>SWR10732</t>
  </si>
  <si>
    <t>Con of Plinth for 11kv VCB 1.8x1.8x0.75m</t>
  </si>
  <si>
    <t>SWR20768</t>
  </si>
  <si>
    <t>SWR11862</t>
  </si>
  <si>
    <t>SWR11230</t>
  </si>
  <si>
    <t>DR</t>
  </si>
  <si>
    <t>SWR11231</t>
  </si>
  <si>
    <t>SWR11982</t>
  </si>
  <si>
    <t>SMR40078</t>
  </si>
  <si>
    <t>SMR40080</t>
  </si>
  <si>
    <t>SWR10988</t>
  </si>
  <si>
    <t>SWR34179</t>
  </si>
  <si>
    <t>Hire-JCB to Level &amp; Clear the Site</t>
  </si>
  <si>
    <t>H</t>
  </si>
  <si>
    <t>SWR33015</t>
  </si>
  <si>
    <t>Excavation in Ordinary Soil</t>
  </si>
  <si>
    <t>SWR33041</t>
  </si>
  <si>
    <t>CRS Masonary CM(1:6) 2nd Sort</t>
  </si>
  <si>
    <t>SWR33403</t>
  </si>
  <si>
    <t>S&amp;F MS Security Fencing Mesh (2"X2")</t>
  </si>
  <si>
    <t>M2</t>
  </si>
  <si>
    <t>SWR34446</t>
  </si>
  <si>
    <t>S-3/4" dia 30m PVC Braided Hose Pipe</t>
  </si>
  <si>
    <t>SMR11594</t>
  </si>
  <si>
    <t>S-90W LED fixture set</t>
  </si>
  <si>
    <t>SWR33052</t>
  </si>
  <si>
    <t>S&amp;Filling with Borrowed Gravel</t>
  </si>
  <si>
    <t>SWR33057</t>
  </si>
  <si>
    <t>S&amp;Spreading of 20mm HBG Metal</t>
  </si>
  <si>
    <t>Electrical Work</t>
  </si>
  <si>
    <t>Civil Work</t>
  </si>
  <si>
    <t>Supply of Work</t>
  </si>
  <si>
    <t>Loading Work</t>
  </si>
  <si>
    <t>Fabrication of Work</t>
  </si>
  <si>
    <t>Erection of Work</t>
  </si>
  <si>
    <t>Excavation of Work</t>
  </si>
  <si>
    <t>Transportation Work</t>
  </si>
  <si>
    <t>Civil services</t>
  </si>
  <si>
    <t>SWR10920</t>
  </si>
  <si>
    <t>E-Procurement Schedule  (WBS No.T-2532-07-05-01-02-003)</t>
  </si>
  <si>
    <t>SWR10404</t>
  </si>
  <si>
    <t>SWR10149</t>
  </si>
  <si>
    <t>SWR23105</t>
  </si>
  <si>
    <t>SWR23106</t>
  </si>
  <si>
    <t>SWR20570</t>
  </si>
  <si>
    <t>SWR10402</t>
  </si>
  <si>
    <t>SWR11771</t>
  </si>
  <si>
    <t>SWR11040</t>
  </si>
  <si>
    <t>SWR10346</t>
  </si>
  <si>
    <t>SWR10640</t>
  </si>
  <si>
    <t>SWR21277</t>
  </si>
  <si>
    <t>L-PVC Control Cb 4, 10C</t>
  </si>
  <si>
    <t>UL-PVC Control Cb 4, 10C</t>
  </si>
  <si>
    <t>Dismantling of 33KV CT's</t>
  </si>
  <si>
    <t>UNLOADING of R.S. Joists 175 x 85 mm</t>
  </si>
  <si>
    <t>Ere 11KV 800A double throw AB Switches</t>
  </si>
  <si>
    <t xml:space="preserve">11KV Bay Extension Materials </t>
  </si>
  <si>
    <t>11KV line</t>
  </si>
  <si>
    <t>SWR10108</t>
  </si>
  <si>
    <t>SWR34252</t>
  </si>
  <si>
    <t>SWR23200</t>
  </si>
  <si>
    <t>SWR10106</t>
  </si>
  <si>
    <t>SWR12125</t>
  </si>
  <si>
    <t>S&amp;R 25x6mm GI Strip for Earthing</t>
  </si>
  <si>
    <t>Stringing of Work</t>
  </si>
  <si>
    <t>Laying of Work</t>
  </si>
  <si>
    <t>Transportation of Work</t>
  </si>
  <si>
    <t>Painting Work</t>
  </si>
  <si>
    <t>Schedule for Bifurcation of existing 11KV Turkapally agl feeder emanating from 33/11KV   Turkapally SS by erection of 1.78KM new 11KV feeder from the same SS which involves laying of 0.48KM 11KV 3X185sq.mm XLPE UG cable (Double Run) and stringing of 1.3KM 11KV SCOH line with 55sq.mm AAA conductor over   now proposed and existing poles/Towers along with extension of 11KV bay and erection of 1No. 11KV feeder VCB at  33/11KV Turkapally SS in Aliabad Section of Medchal Sub-Division of Medchal Division and the work executed by  Construction Division of Medchal Circle under T&amp;D Improvements to original works (Summer Action Plan works-2026)</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</si>
  <si>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</si>
  <si>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Erection of AB Switches, VCBs, LAs, PTs, CTs, DTRs etc Erection of 11kv VCB</t>
  </si>
  <si>
    <t>Excavation of pits in hard rock not requiring blasting. (In hard murram / rock boulders) Exca Hard pit w/o blast 0.76X0.76X1.83M</t>
  </si>
  <si>
    <t>Erection of 11KV 400/200A Conventional type AB
Switch including fixing of cross angles and alignment
complete Erection of  11kv ABSwitch incl earthing</t>
  </si>
  <si>
    <t>Providing of earthing with excavation of earth pit (0.6
x0.6x2.4 Mts.) duly filling with bentonite, earth ,
running of earth wire etc., complete, including cost of
bentonite and excluding cost of RCC collar of size
0.6M dia x 0.5 M height . ERECT. OF LINES-Providing of earthing</t>
  </si>
  <si>
    <t>Stringing of bus with panther conductor including jumpering etc., complete   to all the equipment in SS fixing to all clamps and equipment.(3   Conductors) Stringing of bus with panther conductor</t>
  </si>
  <si>
    <t>Stringing of bus with panther conductor including jumpering etc., complete   to all the equipment in SS fixing to all clamps and equipment.(3  Conductors) Lay-4C/10C 2.5Sqmm Control Cable</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</si>
  <si>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 Fabrication of struc.with welding.</t>
  </si>
  <si>
    <t>Transport of steel including line materials such as cross arms,
clamps, hardware, cable (loose) and other line materials
(Including loading and unloading) TRANSPORT OF STEEL MATERIAL 20 TO 30KM</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</si>
  <si>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&gt;20 &amp; &lt;30Km</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</si>
  <si>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earth mat,excavation 75x 8mm</t>
  </si>
  <si>
    <t>Mass concreting of supports erected with CC (1:4:8) using 40 mm, HB G metal including the cost of metal, sand,
Cement and curing etc. Mass concreting of supports incl. cement</t>
  </si>
  <si>
    <t>Providing of RCC Collar guarding to the existing earth
pits with damaged masonry including dismantling and
removing of existing masonry and fixing the RCC
collar of 0.60 M dia X 0.50 M height ERECT. OF LINES-Providing of RCC collar</t>
  </si>
  <si>
    <t>Making of coil earthing pole with 8mm GI wireNut&amp;Bolts
for AB Switch AB Switch Coil Earthing GI No. 8 Wire</t>
  </si>
  <si>
    <t>Painting of  operating rods of 33kV, 11kV AB switches with post office red   colour (including cost of paint) Painting AB switch OP rods with PO red</t>
  </si>
  <si>
    <t>LOADING AND UN-LOADING of LINE MATERIALS LOADING of 11 KV VCBs&amp;Panel boards</t>
  </si>
  <si>
    <t>11 KV VCBs along with Panel boar UNLOADING of 11 KV VCBs&amp;Panel boards</t>
  </si>
  <si>
    <t>Painting of all suppports to a height of 0.3m coping with bituminous paint (black colour) and painting of coping with two coats of white cement  (including cost of paint) Painting of supports to a height of 0.3M</t>
  </si>
  <si>
    <t>Excavation of pits in hard rock requiring blasting. (other than SS) Excavate-Pit in Soil except Hrd Rck</t>
  </si>
  <si>
    <t>Erection of AB Switches, VCBs, LAs, PTs, CTs, DTRs etc Erection of 11kv three  phase PT s</t>
  </si>
  <si>
    <t>Erection of 24 V Battery along with charger including grouting, giving  connections Erect-24V Batery with Chrgr incl grot-SS</t>
  </si>
  <si>
    <t>Excavation of pits in hard rock not requiring blasting. (In hard murram / rock boulders) Ex of Hard pit w/o blast 0.75X0.9X1.95M</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</si>
  <si>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175 x 85 mm</t>
  </si>
  <si>
    <t>LOADING AND UN-LOADING of LINE MATERIALS LOADING of R.S. Joists 175 x 85 mm</t>
  </si>
  <si>
    <t>Painting of R.S Joist,Box poles including cross arms and
clamps with one coat of red oxid and two coats of Al.paint
including cost of paint and consumables Painting of RS Joist(1C RO, 2C Al.Paint)</t>
  </si>
  <si>
    <t>Erection of pole in position, aligning and setting to work, fixing of cross arms and top clamps, earthing of supports,
back filling with earth and stones properly ramming including transport of materials from road side to location
excluding pit excavation  Erection of 11 M long PSCC pole</t>
  </si>
  <si>
    <t>Painting of operating rods of 33kV, 11kV AB switches with post office red   colour (including cost of paint) Painting AB switch OP rods with PO red</t>
  </si>
  <si>
    <t>11KV/33KV XLPE UG Cable for all sizes Load-11/33KV XLPE UG Cable for all sizes</t>
  </si>
  <si>
    <t>11KV/33KV XLPE UG Cable for all sizes Unload-11/33KV XLPE UG Cable all sizes</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</si>
  <si>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Lay-DR 11KV 3x185sqmm UG Cb CC/BT Compsr</t>
  </si>
  <si>
    <t>Raising of double run cable on already erected support with wooden / MS clamps and connecting it to over head line
with cable jumpers including cost of required wooden cleats, lugs and bolts and nuts through GI pipe (excluding the
cost of GI pipe) Raise-DR 11KV 3x185sqmm UG Cb on support</t>
  </si>
  <si>
    <t>Cost of Pipes and slabs S-4" BClass GI pipe 3.65mm thck 12.2Kg/M</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</si>
  <si>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of 55sqmm 33/11kv Line 3 Cond</t>
  </si>
  <si>
    <t>Excavation of pits in all soils except hard rock requiring blasting EXCAV. OF PIT 0.75 M x 0.9 M x 1.95 M</t>
  </si>
  <si>
    <t>Supply of MS bolts &amp; nuts and washers etc of all sizes S-MS Bolts &amp; Nuts,Washers etc.,</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</si>
  <si>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 Fabrication of struc.with welding.</t>
  </si>
  <si>
    <t>Sub-transport of poles upto Workspot upto 10KM (Including
loading and unloading SubTrnsprt 9M PSCC Pole incl. L&amp;UL&lt;10KM</t>
  </si>
  <si>
    <t>Formation of Cut point for 11 KV Single Circuit line excluding
pole erection and stays Formatn of Horiz Cut point for 11KV line</t>
  </si>
  <si>
    <t>Cut-Tree Branch(LT/11/33)&amp;Trnsprt Debris Cut-Tree Branch(LT/11/33)&amp;Trnsprt Debris</t>
  </si>
  <si>
    <t>1KV side arm 75x40mm Channel
65x65x6mm Angle Fabricate-11KV Side Arm</t>
  </si>
  <si>
    <t>Excavation of pits in all soils except hard rock requiring blasting EXCAVATION OF PIT 0.6 M x 0.9 M x 1.5 M</t>
  </si>
  <si>
    <t>Erection of pole in position, aligning and setting to work, fixing of cross arms and top clamps, earthing of supports,
back filling with earth and stones properly ramming including transport of materials from road side to location
excluding pit excavation Erec of 9.1 Mts PSCC poles for stuts</t>
  </si>
  <si>
    <t>11 KV 3x185 Sqmm Cable Straight through joint 11kv 3x185 xlpe</t>
  </si>
  <si>
    <t>Making of Outdoor/Indoor End Termination OD/Idoor end termination 11kv 3x185 xlpe</t>
  </si>
  <si>
    <t>Sub-transport of poles upto Workspot upto 10KM (Including
loading and unloading) SubTrnsprt 11M PSCC Pole incl. L&amp;UL&lt;10KM</t>
  </si>
  <si>
    <t>Laying of the cable along the footpath through 225mm dia GI pipe for 33KV, 150mm dia GI pipe for 11KV (excluding the
cost of GI pipe) Lay-2nd Cable in Excavated Trench</t>
  </si>
  <si>
    <t>Supply of earthing pipe with materials S-Earthing GI flat 25x3 mm incl material</t>
  </si>
  <si>
    <t>Running of GI eartn flat of size 25X3mm from all
metallic parts of channels, AB Switch, HG fuse set,
DTr neutral and LT Distribution box and inter
connection of earth pits etc complete Run-GI Earth Flat 25x3mm from metallic p</t>
  </si>
  <si>
    <t>Electrical  Work</t>
  </si>
  <si>
    <t>Earthing  Work</t>
  </si>
  <si>
    <t>Supply of 150 mm Hume pipe of class NP3 with compresive strength  of 35 N/mm2 for 28 days curing,barewall thickness of 30mm,1.25kG linear/meter and withstanding capability of 22.50KN/linear meter as  per IS 458-1993. Supply of 150 mm Hume pipe of class NP3</t>
  </si>
  <si>
    <t xml:space="preserve">Total Cost including GST </t>
  </si>
  <si>
    <t xml:space="preserve">Total Schedule  Cost </t>
  </si>
  <si>
    <t>Transport of steel including line materials such as cross arms,  clamps, hardware, cable (loose) and other line materials  (Including loading and unloading) TRANSPORT OF STEEL MATERIAL 20 TO 30KM</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</si>
  <si>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&gt;30 &amp; &lt;50Km</t>
  </si>
  <si>
    <t>Erection of 11KV 400/200A Conventional type AB Switch including fixing of cross angles and alignment complete Erection of  11kv ABSwitch incl earthing</t>
  </si>
  <si>
    <t>Supply of CI earth pipe 100 mm dia, 2mt long  thickness 10mm with flange as per specication S-CI Pipe earthing 100mm dia 2.75m long</t>
  </si>
  <si>
    <t>Providing of earthing with excavation of earth pit (0.6  x0.6x2.4 Mts.) duly filling with bentonite, earth ,  running of earth wire etc., complete, including cost of  bentonite and excluding cost of RCC collar of size  0.6M dia x 0.5 M height . ERECT. OF LINES-Providing of earthing</t>
  </si>
  <si>
    <t>18% GST</t>
  </si>
  <si>
    <t>Erection  Work</t>
  </si>
  <si>
    <t>Excavation Work</t>
  </si>
  <si>
    <t>Erection Work</t>
  </si>
  <si>
    <t>Supply  Work</t>
  </si>
  <si>
    <t>Fabrication Work</t>
  </si>
  <si>
    <t>Laying  Work</t>
  </si>
  <si>
    <t>Stringing Work</t>
  </si>
  <si>
    <t>Transportation  Work</t>
  </si>
  <si>
    <t>Mass Concreting work</t>
  </si>
  <si>
    <t>Unloading Work</t>
  </si>
  <si>
    <t>Dismantling Work</t>
  </si>
  <si>
    <t>Unloading  Work</t>
  </si>
  <si>
    <t>Loading  Work</t>
  </si>
  <si>
    <t>Raising Cable Work</t>
  </si>
</sst>
</file>

<file path=xl/styles.xml><?xml version="1.0" encoding="utf-8"?>
<styleSheet xmlns="http://schemas.openxmlformats.org/spreadsheetml/2006/main">
  <fonts count="24">
    <font>
      <sz val="11"/>
      <color theme="1"/>
      <name val="Gautami"/>
      <family val="2"/>
      <scheme val="minor"/>
    </font>
    <font>
      <sz val="10"/>
      <name val="Arial"/>
      <family val="2"/>
    </font>
    <font>
      <sz val="11"/>
      <color theme="1"/>
      <name val="Gautami"/>
      <family val="2"/>
      <scheme val="minor"/>
    </font>
    <font>
      <sz val="12"/>
      <color theme="1"/>
      <name val="Gautami"/>
      <family val="2"/>
      <scheme val="minor"/>
    </font>
    <font>
      <sz val="10"/>
      <name val="Helv"/>
      <charset val="204"/>
    </font>
    <font>
      <b/>
      <sz val="14"/>
      <color theme="1"/>
      <name val="Gautami"/>
      <family val="2"/>
      <scheme val="minor"/>
    </font>
    <font>
      <b/>
      <sz val="12"/>
      <color theme="1"/>
      <name val="Gautami"/>
      <family val="2"/>
      <scheme val="minor"/>
    </font>
    <font>
      <b/>
      <sz val="18"/>
      <color theme="1"/>
      <name val="Gautami"/>
      <family val="2"/>
      <scheme val="minor"/>
    </font>
    <font>
      <sz val="14"/>
      <color theme="1"/>
      <name val="Gautami"/>
      <family val="2"/>
      <scheme val="minor"/>
    </font>
    <font>
      <sz val="11"/>
      <color rgb="FFFF0000"/>
      <name val="Gautami"/>
      <family val="2"/>
      <scheme val="minor"/>
    </font>
    <font>
      <sz val="11"/>
      <name val="Gautami"/>
      <family val="2"/>
      <scheme val="minor"/>
    </font>
    <font>
      <sz val="14"/>
      <color theme="1"/>
      <name val="Gautami"/>
      <family val="1"/>
      <scheme val="major"/>
    </font>
    <font>
      <sz val="14"/>
      <name val="Times New Roman"/>
      <family val="1"/>
    </font>
    <font>
      <sz val="14"/>
      <color theme="1"/>
      <name val="Times New Roman"/>
      <family val="1"/>
    </font>
    <font>
      <sz val="16"/>
      <color theme="1"/>
      <name val="Gautami"/>
      <family val="2"/>
      <scheme val="minor"/>
    </font>
    <font>
      <b/>
      <sz val="18"/>
      <color theme="1"/>
      <name val="Times New Roman"/>
      <family val="1"/>
    </font>
    <font>
      <b/>
      <sz val="20"/>
      <color theme="1"/>
      <name val="Times New Roman"/>
      <family val="1"/>
    </font>
    <font>
      <sz val="18"/>
      <color theme="1"/>
      <name val="Times New Roman"/>
      <family val="1"/>
    </font>
    <font>
      <b/>
      <sz val="20"/>
      <color theme="1"/>
      <name val="Gautami"/>
      <family val="2"/>
      <scheme val="minor"/>
    </font>
    <font>
      <b/>
      <sz val="16"/>
      <name val="Times New Roman"/>
      <family val="1"/>
    </font>
    <font>
      <b/>
      <sz val="20"/>
      <name val="Times New Roman"/>
      <family val="1"/>
    </font>
    <font>
      <b/>
      <sz val="22"/>
      <color theme="1"/>
      <name val="Times New Roman"/>
      <family val="1"/>
    </font>
    <font>
      <sz val="18"/>
      <name val="Times New Roman"/>
      <family val="1"/>
    </font>
    <font>
      <sz val="18"/>
      <color theme="1"/>
      <name val="Gautam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0" fontId="2" fillId="0" borderId="0"/>
    <xf numFmtId="0" fontId="1" fillId="0" borderId="0"/>
    <xf numFmtId="0" fontId="1" fillId="0" borderId="0"/>
    <xf numFmtId="0" fontId="1" fillId="0" borderId="0"/>
    <xf numFmtId="0" fontId="4" fillId="0" borderId="0"/>
  </cellStyleXfs>
  <cellXfs count="63">
    <xf numFmtId="0" fontId="0" fillId="0" borderId="0" xfId="0"/>
    <xf numFmtId="0" fontId="0" fillId="0" borderId="1" xfId="0" applyBorder="1" applyAlignment="1">
      <alignment vertical="center"/>
    </xf>
    <xf numFmtId="4" fontId="3" fillId="0" borderId="0" xfId="0" applyNumberFormat="1" applyFont="1" applyBorder="1"/>
    <xf numFmtId="0" fontId="3" fillId="0" borderId="0" xfId="0" applyFont="1"/>
    <xf numFmtId="4" fontId="6" fillId="0" borderId="0" xfId="0" applyNumberFormat="1" applyFont="1" applyBorder="1"/>
    <xf numFmtId="0" fontId="8" fillId="0" borderId="1" xfId="0" applyFont="1" applyBorder="1" applyAlignment="1">
      <alignment horizontal="center" vertical="center"/>
    </xf>
    <xf numFmtId="0" fontId="9" fillId="0" borderId="0" xfId="0" applyFont="1"/>
    <xf numFmtId="0" fontId="10" fillId="0" borderId="0" xfId="0" applyFont="1"/>
    <xf numFmtId="0" fontId="0" fillId="0" borderId="1" xfId="0" applyBorder="1"/>
    <xf numFmtId="0" fontId="11" fillId="0" borderId="1" xfId="0" applyFont="1" applyBorder="1"/>
    <xf numFmtId="0" fontId="13" fillId="0" borderId="1" xfId="0"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8" fillId="0" borderId="1" xfId="0" applyFont="1" applyBorder="1"/>
    <xf numFmtId="0" fontId="8" fillId="0" borderId="1" xfId="0" applyFont="1" applyBorder="1" applyAlignment="1">
      <alignment horizontal="center"/>
    </xf>
    <xf numFmtId="0" fontId="8" fillId="0" borderId="1" xfId="0" applyFont="1" applyBorder="1" applyAlignment="1">
      <alignment vertical="center"/>
    </xf>
    <xf numFmtId="0" fontId="5" fillId="0" borderId="1" xfId="0" applyFont="1" applyBorder="1" applyAlignment="1">
      <alignment horizontal="left" vertical="center"/>
    </xf>
    <xf numFmtId="4" fontId="17" fillId="0" borderId="1" xfId="0" applyNumberFormat="1" applyFont="1" applyBorder="1" applyAlignment="1">
      <alignment horizontal="right" vertical="center"/>
    </xf>
    <xf numFmtId="4" fontId="0" fillId="0" borderId="1" xfId="0" applyNumberFormat="1" applyBorder="1" applyAlignment="1">
      <alignment vertical="center"/>
    </xf>
    <xf numFmtId="0" fontId="5" fillId="0" borderId="1" xfId="0" applyFont="1" applyBorder="1" applyAlignment="1">
      <alignment horizontal="center" vertical="center"/>
    </xf>
    <xf numFmtId="0" fontId="8" fillId="0" borderId="1" xfId="0" applyFont="1" applyBorder="1" applyAlignment="1">
      <alignment wrapText="1"/>
    </xf>
    <xf numFmtId="0" fontId="8" fillId="0" borderId="1" xfId="0" applyFont="1" applyBorder="1" applyAlignment="1">
      <alignment vertical="top" wrapText="1"/>
    </xf>
    <xf numFmtId="0" fontId="8" fillId="0" borderId="1" xfId="0" applyFont="1" applyBorder="1" applyAlignment="1">
      <alignment vertical="center" wrapText="1"/>
    </xf>
    <xf numFmtId="4" fontId="0" fillId="0" borderId="0" xfId="0" applyNumberFormat="1"/>
    <xf numFmtId="0" fontId="13" fillId="0" borderId="1" xfId="0" applyFont="1" applyBorder="1" applyAlignment="1">
      <alignment horizontal="left" vertical="center"/>
    </xf>
    <xf numFmtId="0" fontId="14" fillId="0" borderId="0" xfId="0" applyFont="1"/>
    <xf numFmtId="0" fontId="0" fillId="0" borderId="3" xfId="0" applyBorder="1"/>
    <xf numFmtId="4" fontId="0" fillId="0" borderId="3" xfId="0" applyNumberFormat="1" applyBorder="1"/>
    <xf numFmtId="4" fontId="0" fillId="0" borderId="7" xfId="0" applyNumberFormat="1" applyBorder="1"/>
    <xf numFmtId="4" fontId="5" fillId="0" borderId="4" xfId="0" applyNumberFormat="1" applyFont="1" applyBorder="1" applyAlignment="1">
      <alignment horizontal="center" vertical="center"/>
    </xf>
    <xf numFmtId="0" fontId="19" fillId="0" borderId="1" xfId="3" applyFont="1" applyBorder="1" applyAlignment="1">
      <alignment horizontal="center" vertical="center" wrapText="1"/>
    </xf>
    <xf numFmtId="0" fontId="19" fillId="0" borderId="1" xfId="2" applyFont="1" applyBorder="1" applyAlignment="1">
      <alignment horizontal="center" vertical="center" wrapText="1"/>
    </xf>
    <xf numFmtId="0" fontId="19" fillId="0" borderId="1" xfId="2" applyFont="1" applyBorder="1" applyAlignment="1">
      <alignment horizontal="left" vertical="center" wrapText="1"/>
    </xf>
    <xf numFmtId="0" fontId="19" fillId="0" borderId="1" xfId="2" applyFont="1" applyBorder="1" applyAlignment="1">
      <alignment horizontal="justify" vertical="center" wrapText="1"/>
    </xf>
    <xf numFmtId="2" fontId="19" fillId="0" borderId="1" xfId="2" applyNumberFormat="1" applyFont="1" applyBorder="1" applyAlignment="1">
      <alignment horizontal="center" vertical="center" wrapText="1"/>
    </xf>
    <xf numFmtId="0" fontId="3" fillId="0" borderId="1" xfId="0" applyFont="1" applyBorder="1"/>
    <xf numFmtId="4" fontId="3" fillId="0" borderId="1" xfId="0" applyNumberFormat="1" applyFont="1" applyBorder="1" applyAlignment="1">
      <alignment horizontal="center" vertical="center"/>
    </xf>
    <xf numFmtId="2" fontId="12" fillId="0" borderId="1" xfId="3" applyNumberFormat="1" applyFont="1" applyBorder="1" applyAlignment="1">
      <alignment horizontal="center" vertical="center" wrapText="1"/>
    </xf>
    <xf numFmtId="4" fontId="8" fillId="0" borderId="1" xfId="0" applyNumberFormat="1" applyFont="1" applyBorder="1" applyAlignment="1">
      <alignment vertical="center"/>
    </xf>
    <xf numFmtId="4" fontId="8" fillId="0" borderId="1" xfId="0" applyNumberFormat="1" applyFont="1" applyBorder="1"/>
    <xf numFmtId="0" fontId="5" fillId="0" borderId="1" xfId="0" applyFont="1" applyBorder="1" applyAlignment="1">
      <alignment horizontal="center" vertical="center"/>
    </xf>
    <xf numFmtId="4" fontId="20" fillId="0" borderId="1" xfId="0" applyNumberFormat="1" applyFont="1" applyBorder="1" applyAlignment="1">
      <alignment horizontal="right" vertical="center"/>
    </xf>
    <xf numFmtId="4" fontId="16" fillId="0" borderId="1" xfId="0" applyNumberFormat="1" applyFont="1" applyBorder="1" applyAlignment="1">
      <alignment horizontal="center" vertical="center"/>
    </xf>
    <xf numFmtId="4" fontId="16" fillId="0" borderId="1" xfId="0" applyNumberFormat="1" applyFont="1" applyBorder="1" applyAlignment="1">
      <alignment horizontal="right" vertical="center"/>
    </xf>
    <xf numFmtId="4" fontId="18" fillId="0" borderId="1" xfId="0" applyNumberFormat="1" applyFont="1" applyBorder="1" applyAlignment="1">
      <alignment horizontal="center" vertical="center"/>
    </xf>
    <xf numFmtId="4" fontId="22" fillId="0" borderId="1" xfId="0" applyNumberFormat="1" applyFont="1" applyBorder="1" applyAlignment="1">
      <alignment horizontal="right" vertical="center"/>
    </xf>
    <xf numFmtId="0" fontId="23" fillId="0" borderId="1" xfId="0" applyFont="1" applyBorder="1" applyAlignment="1">
      <alignment horizontal="center" vertical="center"/>
    </xf>
    <xf numFmtId="0" fontId="23" fillId="0" borderId="1" xfId="0" applyFont="1" applyBorder="1" applyAlignment="1">
      <alignment horizontal="center"/>
    </xf>
    <xf numFmtId="0" fontId="6" fillId="0" borderId="0" xfId="0" applyFont="1" applyBorder="1" applyAlignment="1">
      <alignment horizontal="right" vertical="center"/>
    </xf>
    <xf numFmtId="0" fontId="18" fillId="0" borderId="1" xfId="0" applyFont="1" applyBorder="1" applyAlignment="1">
      <alignment horizontal="center" vertical="center"/>
    </xf>
    <xf numFmtId="0" fontId="5" fillId="0" borderId="5" xfId="0" applyFont="1" applyBorder="1" applyAlignment="1">
      <alignment horizontal="right" vertical="center"/>
    </xf>
    <xf numFmtId="0" fontId="5" fillId="0" borderId="6" xfId="0" applyFont="1" applyBorder="1" applyAlignment="1">
      <alignment horizontal="right" vertical="center"/>
    </xf>
    <xf numFmtId="0" fontId="6" fillId="0" borderId="1" xfId="0" applyFont="1" applyBorder="1" applyAlignment="1">
      <alignment horizontal="right"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21" fillId="0" borderId="1" xfId="0" applyFont="1" applyBorder="1" applyAlignment="1">
      <alignment horizontal="left" vertical="center"/>
    </xf>
    <xf numFmtId="0" fontId="5" fillId="0" borderId="1" xfId="0" applyFont="1" applyBorder="1" applyAlignment="1">
      <alignment horizontal="center" vertical="center"/>
    </xf>
    <xf numFmtId="0" fontId="18" fillId="0" borderId="1" xfId="0" applyFont="1" applyBorder="1" applyAlignment="1">
      <alignment horizontal="right" vertical="center"/>
    </xf>
    <xf numFmtId="0" fontId="7" fillId="0" borderId="1" xfId="0" applyFont="1" applyBorder="1" applyAlignment="1">
      <alignment horizontal="right" vertical="center"/>
    </xf>
    <xf numFmtId="9" fontId="7" fillId="0" borderId="2" xfId="0" applyNumberFormat="1" applyFont="1" applyBorder="1" applyAlignment="1">
      <alignment horizontal="right" vertical="center"/>
    </xf>
    <xf numFmtId="9" fontId="7"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6" fillId="0" borderId="1" xfId="0" applyFont="1" applyBorder="1" applyAlignment="1">
      <alignment horizontal="left" vertical="center"/>
    </xf>
  </cellXfs>
  <cellStyles count="6">
    <cellStyle name="Normal" xfId="0" builtinId="0"/>
    <cellStyle name="Normal 2 2" xfId="4"/>
    <cellStyle name="Normal 3" xfId="1"/>
    <cellStyle name="Normal_Est yapral" xfId="2"/>
    <cellStyle name="Normal_Y Junction Miyapur 31.03.2012" xfId="3"/>
    <cellStyle name="Style 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02"/>
  <sheetViews>
    <sheetView tabSelected="1" view="pageBreakPreview" zoomScale="70" zoomScaleSheetLayoutView="70" workbookViewId="0">
      <selection activeCell="D87" sqref="D87:E87"/>
    </sheetView>
  </sheetViews>
  <sheetFormatPr defaultRowHeight="25.5"/>
  <cols>
    <col min="1" max="1" width="8.33203125" customWidth="1"/>
    <col min="2" max="2" width="20.6640625" customWidth="1"/>
    <col min="3" max="3" width="14.6640625" customWidth="1"/>
    <col min="4" max="4" width="74" customWidth="1"/>
    <col min="5" max="5" width="17.109375" customWidth="1"/>
    <col min="6" max="6" width="24" customWidth="1"/>
    <col min="7" max="7" width="23.88671875" customWidth="1"/>
    <col min="8" max="8" width="19.6640625" customWidth="1"/>
    <col min="9" max="9" width="12.88671875" customWidth="1"/>
    <col min="10" max="10" width="28.6640625" customWidth="1"/>
    <col min="11" max="11" width="12.44140625" customWidth="1"/>
    <col min="12" max="12" width="13.88671875" customWidth="1"/>
  </cols>
  <sheetData>
    <row r="1" spans="1:10" ht="51.75" customHeight="1">
      <c r="A1" s="49" t="s">
        <v>91</v>
      </c>
      <c r="B1" s="49"/>
      <c r="C1" s="49"/>
      <c r="D1" s="49"/>
      <c r="E1" s="49"/>
      <c r="F1" s="49"/>
      <c r="G1" s="49"/>
      <c r="H1" s="49"/>
      <c r="I1" s="49"/>
      <c r="J1" s="49"/>
    </row>
    <row r="2" spans="1:10" ht="120" customHeight="1">
      <c r="A2" s="53" t="s">
        <v>120</v>
      </c>
      <c r="B2" s="54"/>
      <c r="C2" s="54"/>
      <c r="D2" s="54"/>
      <c r="E2" s="54"/>
      <c r="F2" s="54"/>
      <c r="G2" s="54"/>
      <c r="H2" s="54"/>
      <c r="I2" s="54"/>
      <c r="J2" s="54"/>
    </row>
    <row r="3" spans="1:10" s="25" customFormat="1" ht="103.5" customHeight="1">
      <c r="A3" s="30" t="s">
        <v>1</v>
      </c>
      <c r="B3" s="31" t="s">
        <v>2</v>
      </c>
      <c r="C3" s="31" t="s">
        <v>36</v>
      </c>
      <c r="D3" s="32" t="s">
        <v>3</v>
      </c>
      <c r="E3" s="32" t="s">
        <v>3</v>
      </c>
      <c r="F3" s="31" t="s">
        <v>4</v>
      </c>
      <c r="G3" s="33" t="s">
        <v>38</v>
      </c>
      <c r="H3" s="34" t="s">
        <v>5</v>
      </c>
      <c r="I3" s="34" t="s">
        <v>39</v>
      </c>
      <c r="J3" s="31" t="s">
        <v>6</v>
      </c>
    </row>
    <row r="4" spans="1:10" ht="45" customHeight="1">
      <c r="A4" s="61" t="s">
        <v>108</v>
      </c>
      <c r="B4" s="61"/>
      <c r="C4" s="61"/>
      <c r="D4" s="61"/>
      <c r="E4" s="61"/>
      <c r="F4" s="61"/>
      <c r="G4" s="61"/>
      <c r="H4" s="61"/>
      <c r="I4" s="61"/>
      <c r="J4" s="61"/>
    </row>
    <row r="5" spans="1:10" s="6" customFormat="1" ht="135" customHeight="1">
      <c r="A5" s="11">
        <v>1</v>
      </c>
      <c r="B5" s="46">
        <v>3</v>
      </c>
      <c r="C5" s="15" t="s">
        <v>26</v>
      </c>
      <c r="D5" s="22" t="s">
        <v>121</v>
      </c>
      <c r="E5" s="22" t="s">
        <v>169</v>
      </c>
      <c r="F5" s="22" t="s">
        <v>169</v>
      </c>
      <c r="G5" s="37" t="s">
        <v>0</v>
      </c>
      <c r="H5" s="38">
        <v>2400</v>
      </c>
      <c r="I5" s="5" t="s">
        <v>8</v>
      </c>
      <c r="J5" s="45">
        <f>B5*H5</f>
        <v>7200</v>
      </c>
    </row>
    <row r="6" spans="1:10" ht="73.5" customHeight="1">
      <c r="A6" s="12">
        <v>2</v>
      </c>
      <c r="B6" s="46">
        <v>1</v>
      </c>
      <c r="C6" s="15" t="s">
        <v>40</v>
      </c>
      <c r="D6" s="22" t="s">
        <v>122</v>
      </c>
      <c r="E6" s="22" t="s">
        <v>169</v>
      </c>
      <c r="F6" s="22" t="s">
        <v>180</v>
      </c>
      <c r="G6" s="37" t="s">
        <v>0</v>
      </c>
      <c r="H6" s="38">
        <v>12000</v>
      </c>
      <c r="I6" s="5" t="s">
        <v>8</v>
      </c>
      <c r="J6" s="45">
        <f t="shared" ref="J6:J38" si="0">B6*H6</f>
        <v>12000</v>
      </c>
    </row>
    <row r="7" spans="1:10" ht="61.5">
      <c r="A7" s="12">
        <v>3</v>
      </c>
      <c r="B7" s="46">
        <v>3</v>
      </c>
      <c r="C7" s="15" t="s">
        <v>24</v>
      </c>
      <c r="D7" s="22" t="s">
        <v>123</v>
      </c>
      <c r="E7" s="15" t="s">
        <v>82</v>
      </c>
      <c r="F7" s="22" t="s">
        <v>181</v>
      </c>
      <c r="G7" s="37" t="s">
        <v>0</v>
      </c>
      <c r="H7" s="15">
        <v>928</v>
      </c>
      <c r="I7" s="5" t="s">
        <v>8</v>
      </c>
      <c r="J7" s="45">
        <f t="shared" si="0"/>
        <v>2784</v>
      </c>
    </row>
    <row r="8" spans="1:10" ht="71.25" customHeight="1">
      <c r="A8" s="12">
        <v>4</v>
      </c>
      <c r="B8" s="46">
        <v>2</v>
      </c>
      <c r="C8" s="15" t="s">
        <v>13</v>
      </c>
      <c r="D8" s="22" t="s">
        <v>176</v>
      </c>
      <c r="E8" s="22" t="s">
        <v>169</v>
      </c>
      <c r="F8" s="22" t="s">
        <v>182</v>
      </c>
      <c r="G8" s="37" t="s">
        <v>0</v>
      </c>
      <c r="H8" s="38">
        <v>3200</v>
      </c>
      <c r="I8" s="5" t="s">
        <v>8</v>
      </c>
      <c r="J8" s="45">
        <f t="shared" si="0"/>
        <v>6400</v>
      </c>
    </row>
    <row r="9" spans="1:10" ht="73.5" customHeight="1">
      <c r="A9" s="12">
        <v>5</v>
      </c>
      <c r="B9" s="46">
        <v>4</v>
      </c>
      <c r="C9" s="15" t="s">
        <v>41</v>
      </c>
      <c r="D9" s="22" t="s">
        <v>177</v>
      </c>
      <c r="E9" s="15" t="s">
        <v>169</v>
      </c>
      <c r="F9" s="22" t="s">
        <v>183</v>
      </c>
      <c r="G9" s="37" t="s">
        <v>0</v>
      </c>
      <c r="H9" s="38">
        <v>3486</v>
      </c>
      <c r="I9" s="5" t="s">
        <v>8</v>
      </c>
      <c r="J9" s="45">
        <f t="shared" si="0"/>
        <v>13944</v>
      </c>
    </row>
    <row r="10" spans="1:10" ht="102.75" customHeight="1">
      <c r="A10" s="12">
        <v>6</v>
      </c>
      <c r="B10" s="46">
        <v>4</v>
      </c>
      <c r="C10" s="15" t="s">
        <v>14</v>
      </c>
      <c r="D10" s="22" t="s">
        <v>178</v>
      </c>
      <c r="E10" s="22" t="s">
        <v>169</v>
      </c>
      <c r="F10" s="22" t="s">
        <v>170</v>
      </c>
      <c r="G10" s="37" t="s">
        <v>0</v>
      </c>
      <c r="H10" s="38">
        <v>1234.2</v>
      </c>
      <c r="I10" s="5" t="s">
        <v>8</v>
      </c>
      <c r="J10" s="45">
        <f t="shared" si="0"/>
        <v>4936.8</v>
      </c>
    </row>
    <row r="11" spans="1:10" ht="87.75" customHeight="1">
      <c r="A11" s="12">
        <v>7</v>
      </c>
      <c r="B11" s="46">
        <v>5</v>
      </c>
      <c r="C11" s="15" t="s">
        <v>92</v>
      </c>
      <c r="D11" s="22" t="s">
        <v>126</v>
      </c>
      <c r="E11" s="22" t="s">
        <v>169</v>
      </c>
      <c r="F11" s="22" t="s">
        <v>186</v>
      </c>
      <c r="G11" s="37" t="s">
        <v>0</v>
      </c>
      <c r="H11" s="15">
        <v>327.68</v>
      </c>
      <c r="I11" s="5" t="s">
        <v>9</v>
      </c>
      <c r="J11" s="45">
        <f t="shared" si="0"/>
        <v>1638.4</v>
      </c>
    </row>
    <row r="12" spans="1:10" ht="63.75" customHeight="1">
      <c r="A12" s="12">
        <v>8</v>
      </c>
      <c r="B12" s="46">
        <v>450</v>
      </c>
      <c r="C12" s="15" t="s">
        <v>42</v>
      </c>
      <c r="D12" s="22" t="s">
        <v>127</v>
      </c>
      <c r="E12" s="22" t="s">
        <v>169</v>
      </c>
      <c r="F12" s="22" t="s">
        <v>185</v>
      </c>
      <c r="G12" s="37" t="s">
        <v>0</v>
      </c>
      <c r="H12" s="15">
        <v>27</v>
      </c>
      <c r="I12" s="5" t="s">
        <v>9</v>
      </c>
      <c r="J12" s="45">
        <f t="shared" si="0"/>
        <v>12150</v>
      </c>
    </row>
    <row r="13" spans="1:10" s="7" customFormat="1" ht="129.75" customHeight="1">
      <c r="A13" s="12">
        <v>9</v>
      </c>
      <c r="B13" s="46">
        <v>1</v>
      </c>
      <c r="C13" s="15" t="s">
        <v>48</v>
      </c>
      <c r="D13" s="22" t="s">
        <v>128</v>
      </c>
      <c r="E13" s="15" t="s">
        <v>82</v>
      </c>
      <c r="F13" s="22" t="s">
        <v>184</v>
      </c>
      <c r="G13" s="37" t="s">
        <v>0</v>
      </c>
      <c r="H13" s="38">
        <v>3426</v>
      </c>
      <c r="I13" s="5" t="s">
        <v>12</v>
      </c>
      <c r="J13" s="45">
        <f t="shared" si="0"/>
        <v>3426</v>
      </c>
    </row>
    <row r="14" spans="1:10" s="7" customFormat="1" ht="97.5" customHeight="1">
      <c r="A14" s="12">
        <v>10</v>
      </c>
      <c r="B14" s="46">
        <v>1.32</v>
      </c>
      <c r="C14" s="15" t="s">
        <v>93</v>
      </c>
      <c r="D14" s="22" t="s">
        <v>174</v>
      </c>
      <c r="E14" s="22" t="s">
        <v>169</v>
      </c>
      <c r="F14" s="22" t="s">
        <v>187</v>
      </c>
      <c r="G14" s="37" t="s">
        <v>0</v>
      </c>
      <c r="H14" s="15">
        <v>527.34</v>
      </c>
      <c r="I14" s="5" t="s">
        <v>12</v>
      </c>
      <c r="J14" s="45">
        <f t="shared" si="0"/>
        <v>696.08880000000011</v>
      </c>
    </row>
    <row r="15" spans="1:10" s="7" customFormat="1" ht="108.75" customHeight="1">
      <c r="A15" s="12">
        <v>11</v>
      </c>
      <c r="B15" s="46">
        <v>1</v>
      </c>
      <c r="C15" s="15" t="s">
        <v>55</v>
      </c>
      <c r="D15" s="22" t="s">
        <v>130</v>
      </c>
      <c r="E15" s="22" t="s">
        <v>169</v>
      </c>
      <c r="F15" s="22" t="s">
        <v>88</v>
      </c>
      <c r="G15" s="37" t="s">
        <v>0</v>
      </c>
      <c r="H15" s="38">
        <v>3691.38</v>
      </c>
      <c r="I15" s="5" t="s">
        <v>8</v>
      </c>
      <c r="J15" s="45">
        <f t="shared" si="0"/>
        <v>3691.38</v>
      </c>
    </row>
    <row r="16" spans="1:10" s="7" customFormat="1" ht="135.75" customHeight="1">
      <c r="A16" s="12">
        <v>12</v>
      </c>
      <c r="B16" s="46">
        <v>25.53</v>
      </c>
      <c r="C16" s="15" t="s">
        <v>90</v>
      </c>
      <c r="D16" s="22" t="s">
        <v>131</v>
      </c>
      <c r="E16" s="15" t="s">
        <v>169</v>
      </c>
      <c r="F16" s="22" t="s">
        <v>117</v>
      </c>
      <c r="G16" s="37" t="s">
        <v>0</v>
      </c>
      <c r="H16" s="38">
        <v>65</v>
      </c>
      <c r="I16" s="5" t="s">
        <v>49</v>
      </c>
      <c r="J16" s="45">
        <f t="shared" si="0"/>
        <v>1659.45</v>
      </c>
    </row>
    <row r="17" spans="1:10" s="7" customFormat="1" ht="92.25">
      <c r="A17" s="12">
        <v>13</v>
      </c>
      <c r="B17" s="46">
        <v>2.67</v>
      </c>
      <c r="C17" s="15" t="s">
        <v>16</v>
      </c>
      <c r="D17" s="22" t="s">
        <v>132</v>
      </c>
      <c r="E17" s="15" t="s">
        <v>82</v>
      </c>
      <c r="F17" s="22" t="s">
        <v>188</v>
      </c>
      <c r="G17" s="37" t="s">
        <v>0</v>
      </c>
      <c r="H17" s="38">
        <v>6579</v>
      </c>
      <c r="I17" s="5" t="s">
        <v>7</v>
      </c>
      <c r="J17" s="45">
        <f t="shared" si="0"/>
        <v>17565.93</v>
      </c>
    </row>
    <row r="18" spans="1:10" s="7" customFormat="1" ht="105.75" customHeight="1">
      <c r="A18" s="12">
        <v>14</v>
      </c>
      <c r="B18" s="46">
        <v>4</v>
      </c>
      <c r="C18" s="15" t="s">
        <v>47</v>
      </c>
      <c r="D18" s="22" t="s">
        <v>133</v>
      </c>
      <c r="E18" s="22" t="s">
        <v>169</v>
      </c>
      <c r="F18" s="22" t="s">
        <v>180</v>
      </c>
      <c r="G18" s="37" t="s">
        <v>0</v>
      </c>
      <c r="H18" s="38">
        <v>386</v>
      </c>
      <c r="I18" s="5" t="s">
        <v>8</v>
      </c>
      <c r="J18" s="45">
        <f t="shared" si="0"/>
        <v>1544</v>
      </c>
    </row>
    <row r="19" spans="1:10" s="7" customFormat="1" ht="59.25" customHeight="1">
      <c r="A19" s="12">
        <v>15</v>
      </c>
      <c r="B19" s="46">
        <v>3</v>
      </c>
      <c r="C19" s="15" t="s">
        <v>25</v>
      </c>
      <c r="D19" s="22" t="s">
        <v>134</v>
      </c>
      <c r="E19" s="22" t="s">
        <v>169</v>
      </c>
      <c r="F19" s="22" t="s">
        <v>81</v>
      </c>
      <c r="G19" s="37" t="s">
        <v>0</v>
      </c>
      <c r="H19" s="15">
        <v>146.63</v>
      </c>
      <c r="I19" s="5" t="s">
        <v>8</v>
      </c>
      <c r="J19" s="45">
        <f t="shared" si="0"/>
        <v>439.89</v>
      </c>
    </row>
    <row r="20" spans="1:10" s="7" customFormat="1" ht="75.75" customHeight="1">
      <c r="A20" s="12">
        <v>16</v>
      </c>
      <c r="B20" s="46">
        <v>3</v>
      </c>
      <c r="C20" s="15" t="s">
        <v>50</v>
      </c>
      <c r="D20" s="22" t="s">
        <v>135</v>
      </c>
      <c r="E20" s="15" t="s">
        <v>82</v>
      </c>
      <c r="F20" s="22" t="s">
        <v>119</v>
      </c>
      <c r="G20" s="37" t="s">
        <v>0</v>
      </c>
      <c r="H20" s="38">
        <v>142</v>
      </c>
      <c r="I20" s="5" t="s">
        <v>8</v>
      </c>
      <c r="J20" s="45">
        <f t="shared" si="0"/>
        <v>426</v>
      </c>
    </row>
    <row r="21" spans="1:10" s="7" customFormat="1" ht="72.75" customHeight="1">
      <c r="A21" s="12">
        <v>17</v>
      </c>
      <c r="B21" s="46">
        <v>1</v>
      </c>
      <c r="C21" s="15" t="s">
        <v>44</v>
      </c>
      <c r="D21" s="22" t="s">
        <v>136</v>
      </c>
      <c r="E21" s="22" t="s">
        <v>169</v>
      </c>
      <c r="F21" s="22" t="s">
        <v>84</v>
      </c>
      <c r="G21" s="37" t="s">
        <v>0</v>
      </c>
      <c r="H21" s="38">
        <v>1024</v>
      </c>
      <c r="I21" s="5" t="s">
        <v>8</v>
      </c>
      <c r="J21" s="45">
        <f t="shared" si="0"/>
        <v>1024</v>
      </c>
    </row>
    <row r="22" spans="1:10" s="7" customFormat="1" ht="66.75" customHeight="1">
      <c r="A22" s="12">
        <v>18</v>
      </c>
      <c r="B22" s="46">
        <v>1</v>
      </c>
      <c r="C22" s="15" t="s">
        <v>45</v>
      </c>
      <c r="D22" s="22" t="s">
        <v>137</v>
      </c>
      <c r="E22" s="22" t="s">
        <v>169</v>
      </c>
      <c r="F22" s="22" t="s">
        <v>189</v>
      </c>
      <c r="G22" s="37" t="s">
        <v>0</v>
      </c>
      <c r="H22" s="38">
        <v>1044.48</v>
      </c>
      <c r="I22" s="5" t="s">
        <v>8</v>
      </c>
      <c r="J22" s="45">
        <f t="shared" si="0"/>
        <v>1044.48</v>
      </c>
    </row>
    <row r="23" spans="1:10" ht="58.5" customHeight="1">
      <c r="A23" s="12">
        <v>19</v>
      </c>
      <c r="B23" s="46">
        <v>3</v>
      </c>
      <c r="C23" s="15" t="s">
        <v>31</v>
      </c>
      <c r="D23" s="15" t="s">
        <v>43</v>
      </c>
      <c r="E23" s="22" t="s">
        <v>169</v>
      </c>
      <c r="F23" s="22" t="s">
        <v>84</v>
      </c>
      <c r="G23" s="37" t="s">
        <v>0</v>
      </c>
      <c r="H23" s="15">
        <v>80</v>
      </c>
      <c r="I23" s="5" t="s">
        <v>8</v>
      </c>
      <c r="J23" s="45">
        <f t="shared" si="0"/>
        <v>240</v>
      </c>
    </row>
    <row r="24" spans="1:10" ht="39.75">
      <c r="A24" s="12">
        <v>20</v>
      </c>
      <c r="B24" s="46">
        <v>3</v>
      </c>
      <c r="C24" s="15" t="s">
        <v>32</v>
      </c>
      <c r="D24" s="15" t="s">
        <v>46</v>
      </c>
      <c r="E24" s="22" t="s">
        <v>169</v>
      </c>
      <c r="F24" s="22" t="s">
        <v>189</v>
      </c>
      <c r="G24" s="37" t="s">
        <v>0</v>
      </c>
      <c r="H24" s="15">
        <v>80</v>
      </c>
      <c r="I24" s="5" t="s">
        <v>8</v>
      </c>
      <c r="J24" s="45">
        <f t="shared" si="0"/>
        <v>240</v>
      </c>
    </row>
    <row r="25" spans="1:10" ht="39.75">
      <c r="A25" s="12">
        <v>21</v>
      </c>
      <c r="B25" s="46">
        <v>450</v>
      </c>
      <c r="C25" s="15" t="s">
        <v>94</v>
      </c>
      <c r="D25" s="15" t="s">
        <v>103</v>
      </c>
      <c r="E25" s="22" t="s">
        <v>169</v>
      </c>
      <c r="F25" s="22" t="s">
        <v>84</v>
      </c>
      <c r="G25" s="37" t="s">
        <v>0</v>
      </c>
      <c r="H25" s="15">
        <v>1</v>
      </c>
      <c r="I25" s="5" t="s">
        <v>9</v>
      </c>
      <c r="J25" s="45">
        <f t="shared" si="0"/>
        <v>450</v>
      </c>
    </row>
    <row r="26" spans="1:10" ht="39.75">
      <c r="A26" s="12">
        <v>22</v>
      </c>
      <c r="B26" s="46">
        <v>450</v>
      </c>
      <c r="C26" s="15" t="s">
        <v>95</v>
      </c>
      <c r="D26" s="15" t="s">
        <v>104</v>
      </c>
      <c r="E26" s="22" t="s">
        <v>169</v>
      </c>
      <c r="F26" s="22" t="s">
        <v>189</v>
      </c>
      <c r="G26" s="37" t="s">
        <v>0</v>
      </c>
      <c r="H26" s="15">
        <v>0.15</v>
      </c>
      <c r="I26" s="5" t="s">
        <v>9</v>
      </c>
      <c r="J26" s="45">
        <f t="shared" si="0"/>
        <v>67.5</v>
      </c>
    </row>
    <row r="27" spans="1:10" ht="108.75" customHeight="1">
      <c r="A27" s="12">
        <v>23</v>
      </c>
      <c r="B27" s="46">
        <v>3</v>
      </c>
      <c r="C27" s="15" t="s">
        <v>51</v>
      </c>
      <c r="D27" s="22" t="s">
        <v>138</v>
      </c>
      <c r="E27" s="15" t="s">
        <v>82</v>
      </c>
      <c r="F27" s="22" t="s">
        <v>119</v>
      </c>
      <c r="G27" s="37" t="s">
        <v>0</v>
      </c>
      <c r="H27" s="15">
        <v>686</v>
      </c>
      <c r="I27" s="5" t="s">
        <v>8</v>
      </c>
      <c r="J27" s="45">
        <f t="shared" si="0"/>
        <v>2058</v>
      </c>
    </row>
    <row r="28" spans="1:10" ht="39.75">
      <c r="A28" s="12">
        <v>24</v>
      </c>
      <c r="B28" s="46">
        <v>1</v>
      </c>
      <c r="C28" s="15" t="s">
        <v>52</v>
      </c>
      <c r="D28" s="15" t="s">
        <v>53</v>
      </c>
      <c r="E28" s="15" t="s">
        <v>82</v>
      </c>
      <c r="F28" s="22" t="s">
        <v>82</v>
      </c>
      <c r="G28" s="37" t="s">
        <v>0</v>
      </c>
      <c r="H28" s="38">
        <v>27629</v>
      </c>
      <c r="I28" s="5" t="s">
        <v>8</v>
      </c>
      <c r="J28" s="45">
        <f t="shared" si="0"/>
        <v>27629</v>
      </c>
    </row>
    <row r="29" spans="1:10" ht="61.5">
      <c r="A29" s="12">
        <v>25</v>
      </c>
      <c r="B29" s="46">
        <v>3.8879999999999999</v>
      </c>
      <c r="C29" s="15" t="s">
        <v>54</v>
      </c>
      <c r="D29" s="22" t="s">
        <v>139</v>
      </c>
      <c r="E29" s="15" t="s">
        <v>82</v>
      </c>
      <c r="F29" s="22" t="s">
        <v>181</v>
      </c>
      <c r="G29" s="37" t="s">
        <v>0</v>
      </c>
      <c r="H29" s="15">
        <v>345</v>
      </c>
      <c r="I29" s="5" t="s">
        <v>7</v>
      </c>
      <c r="J29" s="45">
        <f t="shared" si="0"/>
        <v>1341.36</v>
      </c>
    </row>
    <row r="30" spans="1:10" ht="39.75">
      <c r="A30" s="12">
        <v>26</v>
      </c>
      <c r="B30" s="46">
        <v>1</v>
      </c>
      <c r="C30" s="15" t="s">
        <v>96</v>
      </c>
      <c r="D30" s="15" t="s">
        <v>105</v>
      </c>
      <c r="E30" s="22" t="s">
        <v>169</v>
      </c>
      <c r="F30" s="22" t="s">
        <v>190</v>
      </c>
      <c r="G30" s="37" t="s">
        <v>0</v>
      </c>
      <c r="H30" s="38">
        <v>190</v>
      </c>
      <c r="I30" s="5" t="s">
        <v>8</v>
      </c>
      <c r="J30" s="45">
        <f t="shared" si="0"/>
        <v>190</v>
      </c>
    </row>
    <row r="31" spans="1:10" ht="61.5">
      <c r="A31" s="12">
        <v>27</v>
      </c>
      <c r="B31" s="46">
        <v>1</v>
      </c>
      <c r="C31" s="15" t="s">
        <v>97</v>
      </c>
      <c r="D31" s="22" t="s">
        <v>140</v>
      </c>
      <c r="E31" s="22" t="s">
        <v>169</v>
      </c>
      <c r="F31" s="22" t="s">
        <v>182</v>
      </c>
      <c r="G31" s="37" t="s">
        <v>0</v>
      </c>
      <c r="H31" s="15">
        <v>800</v>
      </c>
      <c r="I31" s="5" t="s">
        <v>18</v>
      </c>
      <c r="J31" s="45">
        <f t="shared" si="0"/>
        <v>800</v>
      </c>
    </row>
    <row r="32" spans="1:10" ht="61.5" customHeight="1">
      <c r="A32" s="12">
        <v>28</v>
      </c>
      <c r="B32" s="46">
        <v>1</v>
      </c>
      <c r="C32" s="15" t="s">
        <v>98</v>
      </c>
      <c r="D32" s="22" t="s">
        <v>141</v>
      </c>
      <c r="E32" s="22" t="s">
        <v>169</v>
      </c>
      <c r="F32" s="22" t="s">
        <v>182</v>
      </c>
      <c r="G32" s="37" t="s">
        <v>0</v>
      </c>
      <c r="H32" s="38">
        <v>1050</v>
      </c>
      <c r="I32" s="5" t="s">
        <v>8</v>
      </c>
      <c r="J32" s="45">
        <f t="shared" si="0"/>
        <v>1050</v>
      </c>
    </row>
    <row r="33" spans="1:12" ht="61.5">
      <c r="A33" s="12">
        <v>29</v>
      </c>
      <c r="B33" s="46">
        <v>1</v>
      </c>
      <c r="C33" s="15" t="s">
        <v>99</v>
      </c>
      <c r="D33" s="22" t="s">
        <v>142</v>
      </c>
      <c r="E33" s="15" t="s">
        <v>82</v>
      </c>
      <c r="F33" s="22" t="s">
        <v>181</v>
      </c>
      <c r="G33" s="37" t="s">
        <v>0</v>
      </c>
      <c r="H33" s="38">
        <v>990.68</v>
      </c>
      <c r="I33" s="5" t="s">
        <v>8</v>
      </c>
      <c r="J33" s="45">
        <f t="shared" si="0"/>
        <v>990.68</v>
      </c>
    </row>
    <row r="34" spans="1:12" ht="111.75" customHeight="1">
      <c r="A34" s="12">
        <v>30</v>
      </c>
      <c r="B34" s="46">
        <v>1</v>
      </c>
      <c r="C34" s="15" t="s">
        <v>100</v>
      </c>
      <c r="D34" s="22" t="s">
        <v>143</v>
      </c>
      <c r="E34" s="22" t="s">
        <v>169</v>
      </c>
      <c r="F34" s="22" t="s">
        <v>182</v>
      </c>
      <c r="G34" s="37" t="s">
        <v>0</v>
      </c>
      <c r="H34" s="38">
        <v>1934</v>
      </c>
      <c r="I34" s="5" t="s">
        <v>8</v>
      </c>
      <c r="J34" s="45">
        <f t="shared" si="0"/>
        <v>1934</v>
      </c>
    </row>
    <row r="35" spans="1:12" ht="63.75" customHeight="1">
      <c r="A35" s="12">
        <v>31</v>
      </c>
      <c r="B35" s="46">
        <v>1</v>
      </c>
      <c r="C35" s="15" t="s">
        <v>21</v>
      </c>
      <c r="D35" s="22" t="s">
        <v>144</v>
      </c>
      <c r="E35" s="22" t="s">
        <v>169</v>
      </c>
      <c r="F35" s="22" t="s">
        <v>84</v>
      </c>
      <c r="G35" s="37" t="s">
        <v>0</v>
      </c>
      <c r="H35" s="38">
        <v>76</v>
      </c>
      <c r="I35" s="5" t="s">
        <v>8</v>
      </c>
      <c r="J35" s="45">
        <f t="shared" si="0"/>
        <v>76</v>
      </c>
    </row>
    <row r="36" spans="1:12" ht="66" customHeight="1">
      <c r="A36" s="12">
        <v>32</v>
      </c>
      <c r="B36" s="46">
        <v>1</v>
      </c>
      <c r="C36" s="15" t="s">
        <v>22</v>
      </c>
      <c r="D36" s="15" t="s">
        <v>106</v>
      </c>
      <c r="E36" s="22" t="s">
        <v>169</v>
      </c>
      <c r="F36" s="22" t="s">
        <v>191</v>
      </c>
      <c r="G36" s="37" t="s">
        <v>0</v>
      </c>
      <c r="H36" s="15">
        <v>50</v>
      </c>
      <c r="I36" s="5" t="s">
        <v>8</v>
      </c>
      <c r="J36" s="45">
        <f t="shared" si="0"/>
        <v>50</v>
      </c>
    </row>
    <row r="37" spans="1:12" ht="93" customHeight="1">
      <c r="A37" s="12">
        <v>33</v>
      </c>
      <c r="B37" s="46">
        <v>1</v>
      </c>
      <c r="C37" s="15" t="s">
        <v>101</v>
      </c>
      <c r="D37" s="22" t="s">
        <v>145</v>
      </c>
      <c r="E37" s="15" t="s">
        <v>82</v>
      </c>
      <c r="F37" s="22" t="s">
        <v>119</v>
      </c>
      <c r="G37" s="37" t="s">
        <v>0</v>
      </c>
      <c r="H37" s="38">
        <v>1132</v>
      </c>
      <c r="I37" s="5" t="s">
        <v>8</v>
      </c>
      <c r="J37" s="45">
        <f t="shared" si="0"/>
        <v>1132</v>
      </c>
    </row>
    <row r="38" spans="1:12" ht="39.75">
      <c r="A38" s="12">
        <v>34</v>
      </c>
      <c r="B38" s="46">
        <v>1</v>
      </c>
      <c r="C38" s="15" t="s">
        <v>102</v>
      </c>
      <c r="D38" s="15" t="s">
        <v>107</v>
      </c>
      <c r="E38" s="15" t="s">
        <v>169</v>
      </c>
      <c r="F38" s="22" t="s">
        <v>182</v>
      </c>
      <c r="G38" s="37" t="s">
        <v>0</v>
      </c>
      <c r="H38" s="38">
        <v>3500</v>
      </c>
      <c r="I38" s="5" t="s">
        <v>8</v>
      </c>
      <c r="J38" s="45">
        <f t="shared" si="0"/>
        <v>3500</v>
      </c>
    </row>
    <row r="39" spans="1:12" s="8" customFormat="1" ht="32.25" customHeight="1">
      <c r="A39" s="12"/>
      <c r="B39" s="14"/>
      <c r="C39" s="14"/>
      <c r="D39" s="9"/>
      <c r="E39" s="10"/>
      <c r="F39" s="10"/>
      <c r="G39" s="37"/>
      <c r="H39" s="13"/>
      <c r="I39" s="15"/>
      <c r="J39" s="41">
        <f>SUM(J5:J38)</f>
        <v>134318.95879999996</v>
      </c>
      <c r="K39" s="26"/>
    </row>
    <row r="40" spans="1:12" ht="26.25" customHeight="1">
      <c r="A40" s="12"/>
      <c r="B40" s="55" t="s">
        <v>109</v>
      </c>
      <c r="C40" s="55"/>
      <c r="D40" s="55"/>
      <c r="E40" s="55"/>
      <c r="F40" s="55"/>
      <c r="G40" s="55"/>
      <c r="H40" s="55"/>
      <c r="I40" s="55"/>
      <c r="J40" s="55"/>
    </row>
    <row r="41" spans="1:12" ht="123.75" customHeight="1">
      <c r="A41" s="12">
        <v>1</v>
      </c>
      <c r="B41" s="46">
        <v>18</v>
      </c>
      <c r="C41" s="15" t="s">
        <v>23</v>
      </c>
      <c r="D41" s="20" t="s">
        <v>146</v>
      </c>
      <c r="E41" s="22" t="s">
        <v>169</v>
      </c>
      <c r="F41" s="22" t="s">
        <v>182</v>
      </c>
      <c r="G41" s="37" t="s">
        <v>0</v>
      </c>
      <c r="H41" s="38">
        <v>4336.8500000000004</v>
      </c>
      <c r="I41" s="5" t="s">
        <v>8</v>
      </c>
      <c r="J41" s="17">
        <f>B41*H41</f>
        <v>78063.3</v>
      </c>
      <c r="L41" s="18"/>
    </row>
    <row r="42" spans="1:12" ht="72.75" customHeight="1">
      <c r="A42" s="12">
        <v>2</v>
      </c>
      <c r="B42" s="46">
        <v>1.62</v>
      </c>
      <c r="C42" s="15" t="s">
        <v>16</v>
      </c>
      <c r="D42" s="20" t="s">
        <v>132</v>
      </c>
      <c r="E42" s="15" t="s">
        <v>82</v>
      </c>
      <c r="F42" s="22" t="s">
        <v>82</v>
      </c>
      <c r="G42" s="37" t="s">
        <v>0</v>
      </c>
      <c r="H42" s="38">
        <v>6579</v>
      </c>
      <c r="I42" s="5" t="s">
        <v>7</v>
      </c>
      <c r="J42" s="17">
        <f t="shared" ref="J42:J72" si="1">B42*H42</f>
        <v>10657.980000000001</v>
      </c>
      <c r="L42" s="18"/>
    </row>
    <row r="43" spans="1:12" ht="57.75" customHeight="1">
      <c r="A43" s="12">
        <v>3</v>
      </c>
      <c r="B43" s="46">
        <v>2</v>
      </c>
      <c r="C43" s="15" t="s">
        <v>25</v>
      </c>
      <c r="D43" s="20" t="s">
        <v>134</v>
      </c>
      <c r="E43" s="22" t="s">
        <v>169</v>
      </c>
      <c r="F43" s="22" t="s">
        <v>81</v>
      </c>
      <c r="G43" s="37" t="s">
        <v>0</v>
      </c>
      <c r="H43" s="38">
        <v>146.63</v>
      </c>
      <c r="I43" s="5" t="s">
        <v>8</v>
      </c>
      <c r="J43" s="17">
        <f t="shared" si="1"/>
        <v>293.26</v>
      </c>
      <c r="L43" s="18"/>
    </row>
    <row r="44" spans="1:12" ht="72" customHeight="1">
      <c r="A44" s="12">
        <v>4</v>
      </c>
      <c r="B44" s="46">
        <v>2</v>
      </c>
      <c r="C44" s="15" t="s">
        <v>50</v>
      </c>
      <c r="D44" s="21" t="s">
        <v>147</v>
      </c>
      <c r="E44" s="15" t="s">
        <v>82</v>
      </c>
      <c r="F44" s="22" t="s">
        <v>119</v>
      </c>
      <c r="G44" s="37" t="s">
        <v>0</v>
      </c>
      <c r="H44" s="38">
        <v>142</v>
      </c>
      <c r="I44" s="5" t="s">
        <v>8</v>
      </c>
      <c r="J44" s="17">
        <f t="shared" si="1"/>
        <v>284</v>
      </c>
      <c r="L44" s="18"/>
    </row>
    <row r="45" spans="1:12" ht="69" customHeight="1">
      <c r="A45" s="12">
        <v>5</v>
      </c>
      <c r="B45" s="46">
        <v>4</v>
      </c>
      <c r="C45" s="15" t="s">
        <v>56</v>
      </c>
      <c r="D45" s="20" t="s">
        <v>148</v>
      </c>
      <c r="E45" s="22" t="s">
        <v>169</v>
      </c>
      <c r="F45" s="22" t="s">
        <v>192</v>
      </c>
      <c r="G45" s="37" t="s">
        <v>0</v>
      </c>
      <c r="H45" s="38">
        <v>1024</v>
      </c>
      <c r="I45" s="5" t="s">
        <v>57</v>
      </c>
      <c r="J45" s="17">
        <f t="shared" si="1"/>
        <v>4096</v>
      </c>
      <c r="L45" s="18"/>
    </row>
    <row r="46" spans="1:12" ht="70.5" customHeight="1">
      <c r="A46" s="12">
        <v>6</v>
      </c>
      <c r="B46" s="46">
        <v>4</v>
      </c>
      <c r="C46" s="15" t="s">
        <v>58</v>
      </c>
      <c r="D46" s="20" t="s">
        <v>149</v>
      </c>
      <c r="E46" s="22" t="s">
        <v>169</v>
      </c>
      <c r="F46" s="22" t="s">
        <v>189</v>
      </c>
      <c r="G46" s="37" t="s">
        <v>0</v>
      </c>
      <c r="H46" s="38">
        <v>1024</v>
      </c>
      <c r="I46" s="5" t="s">
        <v>57</v>
      </c>
      <c r="J46" s="17">
        <f t="shared" si="1"/>
        <v>4096</v>
      </c>
      <c r="L46" s="18"/>
    </row>
    <row r="47" spans="1:12" ht="274.5" customHeight="1">
      <c r="A47" s="12">
        <v>7</v>
      </c>
      <c r="B47" s="46">
        <v>480</v>
      </c>
      <c r="C47" s="15" t="s">
        <v>59</v>
      </c>
      <c r="D47" s="21" t="s">
        <v>150</v>
      </c>
      <c r="E47" s="22" t="s">
        <v>169</v>
      </c>
      <c r="F47" s="22" t="s">
        <v>185</v>
      </c>
      <c r="G47" s="37" t="s">
        <v>0</v>
      </c>
      <c r="H47" s="38">
        <v>1264.6400000000001</v>
      </c>
      <c r="I47" s="5" t="s">
        <v>9</v>
      </c>
      <c r="J47" s="17">
        <f t="shared" si="1"/>
        <v>607027.20000000007</v>
      </c>
      <c r="L47" s="18"/>
    </row>
    <row r="48" spans="1:12" ht="121.5" customHeight="1">
      <c r="A48" s="12">
        <v>8</v>
      </c>
      <c r="B48" s="46">
        <v>2</v>
      </c>
      <c r="C48" s="15" t="s">
        <v>14</v>
      </c>
      <c r="D48" s="22" t="s">
        <v>125</v>
      </c>
      <c r="E48" s="22" t="s">
        <v>169</v>
      </c>
      <c r="F48" s="22" t="s">
        <v>170</v>
      </c>
      <c r="G48" s="37" t="s">
        <v>0</v>
      </c>
      <c r="H48" s="38">
        <v>1234.2</v>
      </c>
      <c r="I48" s="5" t="s">
        <v>8</v>
      </c>
      <c r="J48" s="17">
        <f t="shared" si="1"/>
        <v>2468.4</v>
      </c>
      <c r="L48" s="18"/>
    </row>
    <row r="49" spans="1:12" ht="106.5" customHeight="1">
      <c r="A49" s="12">
        <v>9</v>
      </c>
      <c r="B49" s="46">
        <v>30</v>
      </c>
      <c r="C49" s="15" t="s">
        <v>35</v>
      </c>
      <c r="D49" s="21" t="s">
        <v>151</v>
      </c>
      <c r="E49" s="15" t="s">
        <v>169</v>
      </c>
      <c r="F49" s="22" t="s">
        <v>193</v>
      </c>
      <c r="G49" s="37" t="s">
        <v>0</v>
      </c>
      <c r="H49" s="15">
        <v>243.53</v>
      </c>
      <c r="I49" s="5" t="s">
        <v>9</v>
      </c>
      <c r="J49" s="17">
        <f t="shared" si="1"/>
        <v>7305.9</v>
      </c>
      <c r="L49" s="1"/>
    </row>
    <row r="50" spans="1:12" ht="96" customHeight="1">
      <c r="A50" s="12">
        <v>10</v>
      </c>
      <c r="B50" s="46">
        <v>100</v>
      </c>
      <c r="C50" s="15" t="s">
        <v>60</v>
      </c>
      <c r="D50" s="21" t="s">
        <v>171</v>
      </c>
      <c r="E50" s="15" t="s">
        <v>82</v>
      </c>
      <c r="F50" s="15" t="s">
        <v>183</v>
      </c>
      <c r="G50" s="37" t="s">
        <v>0</v>
      </c>
      <c r="H50" s="15">
        <v>303</v>
      </c>
      <c r="I50" s="5" t="s">
        <v>9</v>
      </c>
      <c r="J50" s="17">
        <f t="shared" si="1"/>
        <v>30300</v>
      </c>
      <c r="L50" s="1"/>
    </row>
    <row r="51" spans="1:12" ht="48" customHeight="1">
      <c r="A51" s="12">
        <v>11</v>
      </c>
      <c r="B51" s="46">
        <v>24</v>
      </c>
      <c r="C51" s="15" t="s">
        <v>61</v>
      </c>
      <c r="D51" s="22" t="s">
        <v>152</v>
      </c>
      <c r="E51" s="15" t="s">
        <v>82</v>
      </c>
      <c r="F51" s="15" t="s">
        <v>183</v>
      </c>
      <c r="G51" s="37" t="s">
        <v>0</v>
      </c>
      <c r="H51" s="38">
        <v>800</v>
      </c>
      <c r="I51" s="5" t="s">
        <v>9</v>
      </c>
      <c r="J51" s="17">
        <f t="shared" si="1"/>
        <v>19200</v>
      </c>
      <c r="L51" s="18"/>
    </row>
    <row r="52" spans="1:12" ht="130.5" customHeight="1">
      <c r="A52" s="12">
        <v>12</v>
      </c>
      <c r="B52" s="46">
        <v>1.3</v>
      </c>
      <c r="C52" s="15" t="s">
        <v>27</v>
      </c>
      <c r="D52" s="22" t="s">
        <v>153</v>
      </c>
      <c r="E52" s="22" t="s">
        <v>169</v>
      </c>
      <c r="F52" s="22" t="s">
        <v>116</v>
      </c>
      <c r="G52" s="37" t="s">
        <v>0</v>
      </c>
      <c r="H52" s="38">
        <v>9454.81</v>
      </c>
      <c r="I52" s="5" t="s">
        <v>11</v>
      </c>
      <c r="J52" s="17">
        <f t="shared" si="1"/>
        <v>12291.253000000001</v>
      </c>
      <c r="L52" s="18"/>
    </row>
    <row r="53" spans="1:12" ht="69.75" customHeight="1">
      <c r="A53" s="12">
        <v>13</v>
      </c>
      <c r="B53" s="46">
        <v>2</v>
      </c>
      <c r="C53" s="15" t="s">
        <v>13</v>
      </c>
      <c r="D53" s="22" t="s">
        <v>124</v>
      </c>
      <c r="E53" s="22" t="s">
        <v>169</v>
      </c>
      <c r="F53" s="22" t="s">
        <v>86</v>
      </c>
      <c r="G53" s="37" t="s">
        <v>0</v>
      </c>
      <c r="H53" s="38">
        <v>3200</v>
      </c>
      <c r="I53" s="5" t="s">
        <v>8</v>
      </c>
      <c r="J53" s="17">
        <f t="shared" si="1"/>
        <v>6400</v>
      </c>
      <c r="L53" s="18"/>
    </row>
    <row r="54" spans="1:12" ht="93" customHeight="1">
      <c r="A54" s="12">
        <v>14</v>
      </c>
      <c r="B54" s="46">
        <v>18</v>
      </c>
      <c r="C54" s="15" t="s">
        <v>110</v>
      </c>
      <c r="D54" s="22" t="s">
        <v>154</v>
      </c>
      <c r="E54" s="15" t="s">
        <v>82</v>
      </c>
      <c r="F54" s="22" t="s">
        <v>87</v>
      </c>
      <c r="G54" s="37" t="s">
        <v>0</v>
      </c>
      <c r="H54" s="38">
        <v>730</v>
      </c>
      <c r="I54" s="5" t="s">
        <v>8</v>
      </c>
      <c r="J54" s="17">
        <f t="shared" si="1"/>
        <v>13140</v>
      </c>
      <c r="L54" s="18"/>
    </row>
    <row r="55" spans="1:12" ht="64.5" customHeight="1">
      <c r="A55" s="12">
        <v>15</v>
      </c>
      <c r="B55" s="46">
        <v>20</v>
      </c>
      <c r="C55" s="15" t="s">
        <v>16</v>
      </c>
      <c r="D55" s="22" t="s">
        <v>132</v>
      </c>
      <c r="E55" s="15" t="s">
        <v>82</v>
      </c>
      <c r="F55" s="15" t="s">
        <v>82</v>
      </c>
      <c r="G55" s="37" t="s">
        <v>0</v>
      </c>
      <c r="H55" s="38">
        <v>6579</v>
      </c>
      <c r="I55" s="5" t="s">
        <v>7</v>
      </c>
      <c r="J55" s="17">
        <f t="shared" si="1"/>
        <v>131580</v>
      </c>
      <c r="L55" s="18"/>
    </row>
    <row r="56" spans="1:12" ht="92.25" customHeight="1">
      <c r="A56" s="12">
        <v>16</v>
      </c>
      <c r="B56" s="46">
        <v>1.6</v>
      </c>
      <c r="C56" s="15" t="s">
        <v>93</v>
      </c>
      <c r="D56" s="22" t="s">
        <v>129</v>
      </c>
      <c r="E56" s="22" t="s">
        <v>169</v>
      </c>
      <c r="F56" s="15" t="s">
        <v>118</v>
      </c>
      <c r="G56" s="37" t="s">
        <v>0</v>
      </c>
      <c r="H56" s="38">
        <v>527.34</v>
      </c>
      <c r="I56" s="5" t="s">
        <v>12</v>
      </c>
      <c r="J56" s="17">
        <f t="shared" si="1"/>
        <v>843.74400000000014</v>
      </c>
      <c r="L56" s="18"/>
    </row>
    <row r="57" spans="1:12" ht="108" customHeight="1">
      <c r="A57" s="12">
        <v>17</v>
      </c>
      <c r="B57" s="46">
        <v>1</v>
      </c>
      <c r="C57" s="15" t="s">
        <v>20</v>
      </c>
      <c r="D57" s="22" t="s">
        <v>175</v>
      </c>
      <c r="E57" s="22" t="s">
        <v>169</v>
      </c>
      <c r="F57" s="22" t="s">
        <v>118</v>
      </c>
      <c r="G57" s="37" t="s">
        <v>0</v>
      </c>
      <c r="H57" s="38">
        <v>4372.74</v>
      </c>
      <c r="I57" s="5" t="s">
        <v>8</v>
      </c>
      <c r="J57" s="17">
        <f t="shared" si="1"/>
        <v>4372.74</v>
      </c>
      <c r="L57" s="18"/>
    </row>
    <row r="58" spans="1:12" ht="81.75" customHeight="1">
      <c r="A58" s="12">
        <v>18</v>
      </c>
      <c r="B58" s="46">
        <v>30</v>
      </c>
      <c r="C58" s="15" t="s">
        <v>17</v>
      </c>
      <c r="D58" s="21" t="s">
        <v>155</v>
      </c>
      <c r="E58" s="22" t="s">
        <v>169</v>
      </c>
      <c r="F58" s="15" t="s">
        <v>83</v>
      </c>
      <c r="G58" s="37" t="s">
        <v>0</v>
      </c>
      <c r="H58" s="38">
        <v>91.25</v>
      </c>
      <c r="I58" s="5" t="s">
        <v>10</v>
      </c>
      <c r="J58" s="17">
        <f t="shared" si="1"/>
        <v>2737.5</v>
      </c>
      <c r="L58" s="18"/>
    </row>
    <row r="59" spans="1:12" ht="141" customHeight="1">
      <c r="A59" s="12">
        <v>19</v>
      </c>
      <c r="B59" s="46">
        <v>1.1000000000000001</v>
      </c>
      <c r="C59" s="15" t="s">
        <v>48</v>
      </c>
      <c r="D59" s="21" t="s">
        <v>156</v>
      </c>
      <c r="E59" s="22" t="s">
        <v>169</v>
      </c>
      <c r="F59" s="22" t="s">
        <v>85</v>
      </c>
      <c r="G59" s="37" t="s">
        <v>0</v>
      </c>
      <c r="H59" s="38">
        <v>3426</v>
      </c>
      <c r="I59" s="5" t="s">
        <v>12</v>
      </c>
      <c r="J59" s="17">
        <f t="shared" si="1"/>
        <v>3768.6000000000004</v>
      </c>
      <c r="L59" s="18"/>
    </row>
    <row r="60" spans="1:12" ht="81.75" customHeight="1">
      <c r="A60" s="12">
        <v>20</v>
      </c>
      <c r="B60" s="46">
        <v>5</v>
      </c>
      <c r="C60" s="15" t="s">
        <v>30</v>
      </c>
      <c r="D60" s="22" t="s">
        <v>157</v>
      </c>
      <c r="E60" s="22" t="s">
        <v>169</v>
      </c>
      <c r="F60" s="22" t="s">
        <v>118</v>
      </c>
      <c r="G60" s="37" t="s">
        <v>0</v>
      </c>
      <c r="H60" s="38">
        <v>407.29</v>
      </c>
      <c r="I60" s="5" t="s">
        <v>8</v>
      </c>
      <c r="J60" s="17">
        <f t="shared" si="1"/>
        <v>2036.45</v>
      </c>
      <c r="L60" s="18"/>
    </row>
    <row r="61" spans="1:12" ht="58.5" customHeight="1">
      <c r="A61" s="12">
        <v>21</v>
      </c>
      <c r="B61" s="46">
        <v>10</v>
      </c>
      <c r="C61" s="15" t="s">
        <v>111</v>
      </c>
      <c r="D61" s="15" t="s">
        <v>115</v>
      </c>
      <c r="E61" s="22" t="s">
        <v>169</v>
      </c>
      <c r="F61" s="15" t="s">
        <v>81</v>
      </c>
      <c r="G61" s="37" t="s">
        <v>0</v>
      </c>
      <c r="H61" s="15">
        <v>115</v>
      </c>
      <c r="I61" s="5" t="s">
        <v>9</v>
      </c>
      <c r="J61" s="17">
        <f t="shared" si="1"/>
        <v>1150</v>
      </c>
      <c r="L61" s="1"/>
    </row>
    <row r="62" spans="1:12" ht="63.75" customHeight="1">
      <c r="A62" s="12">
        <v>22</v>
      </c>
      <c r="B62" s="46">
        <v>6</v>
      </c>
      <c r="C62" s="15" t="s">
        <v>33</v>
      </c>
      <c r="D62" s="22" t="s">
        <v>158</v>
      </c>
      <c r="E62" s="22" t="s">
        <v>169</v>
      </c>
      <c r="F62" s="15" t="s">
        <v>81</v>
      </c>
      <c r="G62" s="37" t="s">
        <v>0</v>
      </c>
      <c r="H62" s="38">
        <v>1435.81</v>
      </c>
      <c r="I62" s="5" t="s">
        <v>8</v>
      </c>
      <c r="J62" s="17">
        <f t="shared" si="1"/>
        <v>8614.86</v>
      </c>
      <c r="L62" s="18"/>
    </row>
    <row r="63" spans="1:12" ht="63.75" customHeight="1">
      <c r="A63" s="12">
        <v>23</v>
      </c>
      <c r="B63" s="46">
        <v>500</v>
      </c>
      <c r="C63" s="15" t="s">
        <v>112</v>
      </c>
      <c r="D63" s="22" t="s">
        <v>159</v>
      </c>
      <c r="E63" s="15" t="s">
        <v>82</v>
      </c>
      <c r="F63" s="15" t="s">
        <v>82</v>
      </c>
      <c r="G63" s="37" t="s">
        <v>0</v>
      </c>
      <c r="H63" s="15">
        <v>4</v>
      </c>
      <c r="I63" s="5" t="s">
        <v>8</v>
      </c>
      <c r="J63" s="17">
        <f t="shared" si="1"/>
        <v>2000</v>
      </c>
      <c r="L63" s="1"/>
    </row>
    <row r="64" spans="1:12" ht="60.75" customHeight="1">
      <c r="A64" s="12">
        <v>24</v>
      </c>
      <c r="B64" s="46">
        <v>18</v>
      </c>
      <c r="C64" s="15" t="s">
        <v>28</v>
      </c>
      <c r="D64" s="20" t="s">
        <v>160</v>
      </c>
      <c r="E64" s="15" t="s">
        <v>169</v>
      </c>
      <c r="F64" s="22" t="s">
        <v>85</v>
      </c>
      <c r="G64" s="37" t="s">
        <v>0</v>
      </c>
      <c r="H64" s="15">
        <v>100</v>
      </c>
      <c r="I64" s="5" t="s">
        <v>8</v>
      </c>
      <c r="J64" s="17">
        <f t="shared" si="1"/>
        <v>1800</v>
      </c>
      <c r="L64" s="1"/>
    </row>
    <row r="65" spans="1:12" ht="41.25" customHeight="1">
      <c r="A65" s="12">
        <v>25</v>
      </c>
      <c r="B65" s="46">
        <v>5</v>
      </c>
      <c r="C65" s="15" t="s">
        <v>113</v>
      </c>
      <c r="D65" s="22" t="s">
        <v>161</v>
      </c>
      <c r="E65" s="15" t="s">
        <v>82</v>
      </c>
      <c r="F65" s="15" t="s">
        <v>87</v>
      </c>
      <c r="G65" s="37" t="s">
        <v>0</v>
      </c>
      <c r="H65" s="15">
        <v>645</v>
      </c>
      <c r="I65" s="5" t="s">
        <v>8</v>
      </c>
      <c r="J65" s="17">
        <f t="shared" si="1"/>
        <v>3225</v>
      </c>
      <c r="L65" s="1"/>
    </row>
    <row r="66" spans="1:12" ht="106.5" customHeight="1">
      <c r="A66" s="12">
        <v>27</v>
      </c>
      <c r="B66" s="46">
        <v>5</v>
      </c>
      <c r="C66" s="15" t="s">
        <v>19</v>
      </c>
      <c r="D66" s="21" t="s">
        <v>162</v>
      </c>
      <c r="E66" s="22" t="s">
        <v>169</v>
      </c>
      <c r="F66" s="22" t="s">
        <v>86</v>
      </c>
      <c r="G66" s="37" t="s">
        <v>0</v>
      </c>
      <c r="H66" s="38">
        <v>2400</v>
      </c>
      <c r="I66" s="5" t="s">
        <v>8</v>
      </c>
      <c r="J66" s="17">
        <f t="shared" si="1"/>
        <v>12000</v>
      </c>
      <c r="L66" s="18"/>
    </row>
    <row r="67" spans="1:12" ht="67.5" customHeight="1">
      <c r="A67" s="12">
        <v>28</v>
      </c>
      <c r="B67" s="46">
        <v>2</v>
      </c>
      <c r="C67" s="15" t="s">
        <v>37</v>
      </c>
      <c r="D67" s="15" t="s">
        <v>163</v>
      </c>
      <c r="E67" s="22" t="s">
        <v>169</v>
      </c>
      <c r="F67" s="15" t="s">
        <v>81</v>
      </c>
      <c r="G67" s="37" t="s">
        <v>0</v>
      </c>
      <c r="H67" s="38">
        <v>3725.45</v>
      </c>
      <c r="I67" s="5" t="s">
        <v>8</v>
      </c>
      <c r="J67" s="17">
        <f t="shared" si="1"/>
        <v>7450.9</v>
      </c>
      <c r="L67" s="18"/>
    </row>
    <row r="68" spans="1:12" ht="63.75" customHeight="1">
      <c r="A68" s="12">
        <v>29</v>
      </c>
      <c r="B68" s="46">
        <v>4</v>
      </c>
      <c r="C68" s="15" t="s">
        <v>34</v>
      </c>
      <c r="D68" s="21" t="s">
        <v>164</v>
      </c>
      <c r="E68" s="22" t="s">
        <v>169</v>
      </c>
      <c r="F68" s="15" t="s">
        <v>81</v>
      </c>
      <c r="G68" s="37" t="s">
        <v>0</v>
      </c>
      <c r="H68" s="38">
        <v>2370.63</v>
      </c>
      <c r="I68" s="5" t="s">
        <v>8</v>
      </c>
      <c r="J68" s="17">
        <f t="shared" si="1"/>
        <v>9482.52</v>
      </c>
      <c r="L68" s="18"/>
    </row>
    <row r="69" spans="1:12" ht="76.5" customHeight="1">
      <c r="A69" s="12">
        <v>30</v>
      </c>
      <c r="B69" s="46">
        <v>18</v>
      </c>
      <c r="C69" s="15" t="s">
        <v>29</v>
      </c>
      <c r="D69" s="20" t="s">
        <v>165</v>
      </c>
      <c r="E69" s="22" t="s">
        <v>169</v>
      </c>
      <c r="F69" s="15" t="s">
        <v>81</v>
      </c>
      <c r="G69" s="37" t="s">
        <v>0</v>
      </c>
      <c r="H69" s="15">
        <v>431.97</v>
      </c>
      <c r="I69" s="5" t="s">
        <v>8</v>
      </c>
      <c r="J69" s="17">
        <f t="shared" si="1"/>
        <v>7775.4600000000009</v>
      </c>
      <c r="L69" s="1"/>
    </row>
    <row r="70" spans="1:12" ht="69.75" customHeight="1">
      <c r="A70" s="12">
        <v>31</v>
      </c>
      <c r="B70" s="46">
        <v>480</v>
      </c>
      <c r="C70" s="15" t="s">
        <v>62</v>
      </c>
      <c r="D70" s="22" t="s">
        <v>166</v>
      </c>
      <c r="E70" s="22" t="s">
        <v>169</v>
      </c>
      <c r="F70" s="15" t="s">
        <v>117</v>
      </c>
      <c r="G70" s="37" t="s">
        <v>0</v>
      </c>
      <c r="H70" s="15">
        <v>204.1</v>
      </c>
      <c r="I70" s="5" t="s">
        <v>9</v>
      </c>
      <c r="J70" s="17">
        <f t="shared" si="1"/>
        <v>97968</v>
      </c>
      <c r="L70" s="1"/>
    </row>
    <row r="71" spans="1:12" ht="60.75" customHeight="1">
      <c r="A71" s="12">
        <v>32</v>
      </c>
      <c r="B71" s="46">
        <v>15</v>
      </c>
      <c r="C71" s="15" t="s">
        <v>15</v>
      </c>
      <c r="D71" s="22" t="s">
        <v>167</v>
      </c>
      <c r="E71" s="22" t="s">
        <v>169</v>
      </c>
      <c r="F71" s="15" t="s">
        <v>83</v>
      </c>
      <c r="G71" s="37" t="s">
        <v>0</v>
      </c>
      <c r="H71" s="15">
        <v>105</v>
      </c>
      <c r="I71" s="5" t="s">
        <v>10</v>
      </c>
      <c r="J71" s="17">
        <f t="shared" si="1"/>
        <v>1575</v>
      </c>
      <c r="L71" s="1"/>
    </row>
    <row r="72" spans="1:12" ht="153.75">
      <c r="A72" s="12"/>
      <c r="B72" s="46">
        <v>25</v>
      </c>
      <c r="C72" s="15" t="s">
        <v>114</v>
      </c>
      <c r="D72" s="22" t="s">
        <v>168</v>
      </c>
      <c r="E72" s="10" t="s">
        <v>169</v>
      </c>
      <c r="F72" s="24" t="s">
        <v>81</v>
      </c>
      <c r="G72" s="37" t="s">
        <v>0</v>
      </c>
      <c r="H72" s="14">
        <v>14.03</v>
      </c>
      <c r="I72" s="14" t="s">
        <v>9</v>
      </c>
      <c r="J72" s="17">
        <f t="shared" si="1"/>
        <v>350.75</v>
      </c>
      <c r="L72" s="14"/>
    </row>
    <row r="73" spans="1:12" ht="29.25" customHeight="1">
      <c r="A73" s="12"/>
      <c r="B73" s="47"/>
      <c r="C73" s="13"/>
      <c r="D73" s="13"/>
      <c r="E73" s="12"/>
      <c r="F73" s="12"/>
      <c r="G73" s="37"/>
      <c r="H73" s="14"/>
      <c r="I73" s="14"/>
      <c r="J73" s="42">
        <f>SUM(J41:J72)</f>
        <v>1094354.817</v>
      </c>
    </row>
    <row r="74" spans="1:12" ht="51.75" customHeight="1">
      <c r="A74" s="12"/>
      <c r="B74" s="62" t="s">
        <v>89</v>
      </c>
      <c r="C74" s="62"/>
      <c r="D74" s="62"/>
      <c r="E74" s="62"/>
      <c r="F74" s="62"/>
      <c r="G74" s="62"/>
      <c r="H74" s="62"/>
      <c r="I74" s="62"/>
      <c r="J74" s="62"/>
    </row>
    <row r="75" spans="1:12" ht="65.25" customHeight="1">
      <c r="A75" s="12">
        <v>1</v>
      </c>
      <c r="B75" s="46">
        <v>8</v>
      </c>
      <c r="C75" s="15" t="s">
        <v>63</v>
      </c>
      <c r="D75" s="15" t="s">
        <v>64</v>
      </c>
      <c r="E75" s="12" t="s">
        <v>82</v>
      </c>
      <c r="F75" s="12" t="s">
        <v>82</v>
      </c>
      <c r="G75" s="37" t="s">
        <v>0</v>
      </c>
      <c r="H75" s="39">
        <v>2200</v>
      </c>
      <c r="I75" s="5" t="s">
        <v>65</v>
      </c>
      <c r="J75" s="17">
        <f>B75*H75</f>
        <v>17600</v>
      </c>
      <c r="K75" s="27">
        <v>2200</v>
      </c>
    </row>
    <row r="76" spans="1:12" ht="65.25" customHeight="1">
      <c r="A76" s="12">
        <v>2</v>
      </c>
      <c r="B76" s="46">
        <v>15.75</v>
      </c>
      <c r="C76" s="15" t="s">
        <v>66</v>
      </c>
      <c r="D76" s="15" t="s">
        <v>67</v>
      </c>
      <c r="E76" s="12" t="s">
        <v>82</v>
      </c>
      <c r="F76" s="12" t="s">
        <v>82</v>
      </c>
      <c r="G76" s="37" t="s">
        <v>0</v>
      </c>
      <c r="H76" s="13">
        <v>513</v>
      </c>
      <c r="I76" s="5" t="s">
        <v>7</v>
      </c>
      <c r="J76" s="17">
        <f t="shared" ref="J76:J82" si="2">B76*H76</f>
        <v>8079.75</v>
      </c>
      <c r="K76" s="26">
        <v>513</v>
      </c>
    </row>
    <row r="77" spans="1:12" ht="65.25" customHeight="1">
      <c r="A77" s="12">
        <v>3</v>
      </c>
      <c r="B77" s="46">
        <v>22.7</v>
      </c>
      <c r="C77" s="15" t="s">
        <v>68</v>
      </c>
      <c r="D77" s="15" t="s">
        <v>69</v>
      </c>
      <c r="E77" s="12" t="s">
        <v>82</v>
      </c>
      <c r="F77" s="12" t="s">
        <v>82</v>
      </c>
      <c r="G77" s="37" t="s">
        <v>0</v>
      </c>
      <c r="H77" s="39">
        <v>5829</v>
      </c>
      <c r="I77" s="5" t="s">
        <v>7</v>
      </c>
      <c r="J77" s="17">
        <f t="shared" si="2"/>
        <v>132318.29999999999</v>
      </c>
      <c r="K77" s="27">
        <v>5829</v>
      </c>
    </row>
    <row r="78" spans="1:12" ht="65.25" customHeight="1">
      <c r="A78" s="12">
        <v>4</v>
      </c>
      <c r="B78" s="46">
        <v>22.4</v>
      </c>
      <c r="C78" s="15" t="s">
        <v>70</v>
      </c>
      <c r="D78" s="15" t="s">
        <v>71</v>
      </c>
      <c r="E78" s="12" t="s">
        <v>82</v>
      </c>
      <c r="F78" s="12" t="s">
        <v>82</v>
      </c>
      <c r="G78" s="37" t="s">
        <v>0</v>
      </c>
      <c r="H78" s="39">
        <v>2310</v>
      </c>
      <c r="I78" s="5" t="s">
        <v>72</v>
      </c>
      <c r="J78" s="17">
        <f t="shared" si="2"/>
        <v>51744</v>
      </c>
      <c r="K78" s="27">
        <v>2310</v>
      </c>
    </row>
    <row r="79" spans="1:12" ht="65.25" customHeight="1">
      <c r="A79" s="12">
        <v>5</v>
      </c>
      <c r="B79" s="46">
        <v>1</v>
      </c>
      <c r="C79" s="15" t="s">
        <v>73</v>
      </c>
      <c r="D79" s="15" t="s">
        <v>74</v>
      </c>
      <c r="E79" s="12" t="s">
        <v>82</v>
      </c>
      <c r="F79" s="12" t="s">
        <v>82</v>
      </c>
      <c r="G79" s="37" t="s">
        <v>0</v>
      </c>
      <c r="H79" s="39">
        <v>1510</v>
      </c>
      <c r="I79" s="5" t="s">
        <v>8</v>
      </c>
      <c r="J79" s="17">
        <f t="shared" si="2"/>
        <v>1510</v>
      </c>
      <c r="K79" s="27">
        <v>1510</v>
      </c>
    </row>
    <row r="80" spans="1:12" ht="65.25" customHeight="1">
      <c r="A80" s="12">
        <v>6</v>
      </c>
      <c r="B80" s="46">
        <v>1</v>
      </c>
      <c r="C80" s="15" t="s">
        <v>75</v>
      </c>
      <c r="D80" s="15" t="s">
        <v>76</v>
      </c>
      <c r="E80" s="12" t="s">
        <v>82</v>
      </c>
      <c r="F80" s="12" t="s">
        <v>82</v>
      </c>
      <c r="G80" s="37" t="s">
        <v>0</v>
      </c>
      <c r="H80" s="39">
        <v>8200</v>
      </c>
      <c r="I80" s="5" t="s">
        <v>8</v>
      </c>
      <c r="J80" s="17">
        <f t="shared" si="2"/>
        <v>8200</v>
      </c>
      <c r="K80" s="27">
        <v>8200</v>
      </c>
    </row>
    <row r="81" spans="1:11" ht="65.25" customHeight="1">
      <c r="A81" s="12">
        <v>7</v>
      </c>
      <c r="B81" s="46">
        <v>50</v>
      </c>
      <c r="C81" s="15" t="s">
        <v>77</v>
      </c>
      <c r="D81" s="15" t="s">
        <v>78</v>
      </c>
      <c r="E81" s="12" t="s">
        <v>82</v>
      </c>
      <c r="F81" s="12" t="s">
        <v>82</v>
      </c>
      <c r="G81" s="37" t="s">
        <v>0</v>
      </c>
      <c r="H81" s="13">
        <v>715</v>
      </c>
      <c r="I81" s="5" t="s">
        <v>7</v>
      </c>
      <c r="J81" s="17">
        <f t="shared" si="2"/>
        <v>35750</v>
      </c>
      <c r="K81" s="26">
        <v>715</v>
      </c>
    </row>
    <row r="82" spans="1:11" ht="65.25" customHeight="1">
      <c r="A82" s="12">
        <v>8</v>
      </c>
      <c r="B82" s="46">
        <v>12.36</v>
      </c>
      <c r="C82" s="15" t="s">
        <v>79</v>
      </c>
      <c r="D82" s="15" t="s">
        <v>80</v>
      </c>
      <c r="E82" s="12" t="s">
        <v>82</v>
      </c>
      <c r="F82" s="12" t="s">
        <v>82</v>
      </c>
      <c r="G82" s="37" t="s">
        <v>0</v>
      </c>
      <c r="H82" s="39">
        <v>2041</v>
      </c>
      <c r="I82" s="5" t="s">
        <v>7</v>
      </c>
      <c r="J82" s="17">
        <f t="shared" si="2"/>
        <v>25226.76</v>
      </c>
      <c r="K82" s="28">
        <v>2041</v>
      </c>
    </row>
    <row r="83" spans="1:11" ht="29.25" customHeight="1">
      <c r="A83" s="12"/>
      <c r="B83" s="5"/>
      <c r="C83" s="15"/>
      <c r="D83" s="13"/>
      <c r="E83" s="12"/>
      <c r="F83" s="12"/>
      <c r="G83" s="37"/>
      <c r="H83" s="5"/>
      <c r="I83" s="39"/>
      <c r="J83" s="43">
        <f>SUM(J75:J82)</f>
        <v>280428.81</v>
      </c>
    </row>
    <row r="84" spans="1:11" ht="26.25" customHeight="1">
      <c r="A84" s="16"/>
      <c r="B84" s="16"/>
      <c r="C84" s="16"/>
      <c r="D84" s="16"/>
      <c r="E84" s="16"/>
      <c r="F84" s="16"/>
      <c r="G84" s="16"/>
      <c r="H84" s="16"/>
      <c r="I84" s="16"/>
      <c r="J84" s="16"/>
    </row>
    <row r="85" spans="1:11" ht="33.75" customHeight="1">
      <c r="A85" s="35"/>
      <c r="B85" s="35"/>
      <c r="C85" s="35"/>
      <c r="D85" s="58" t="s">
        <v>173</v>
      </c>
      <c r="E85" s="58"/>
      <c r="F85" s="44">
        <f>J83+J73+J39</f>
        <v>1509102.5858</v>
      </c>
      <c r="G85" s="19"/>
      <c r="H85" s="19"/>
      <c r="I85" s="19"/>
      <c r="J85" s="36"/>
    </row>
    <row r="86" spans="1:11" ht="33.75" customHeight="1">
      <c r="A86" s="35"/>
      <c r="B86" s="35"/>
      <c r="C86" s="35"/>
      <c r="D86" s="59" t="s">
        <v>179</v>
      </c>
      <c r="E86" s="60"/>
      <c r="F86" s="44">
        <f>F85*0.18</f>
        <v>271638.46544399997</v>
      </c>
      <c r="G86" s="40"/>
      <c r="H86" s="40"/>
      <c r="I86" s="40"/>
      <c r="J86" s="36"/>
    </row>
    <row r="87" spans="1:11" ht="40.5" customHeight="1">
      <c r="A87" s="35"/>
      <c r="B87" s="35"/>
      <c r="C87" s="35"/>
      <c r="D87" s="57" t="s">
        <v>172</v>
      </c>
      <c r="E87" s="57"/>
      <c r="F87" s="44">
        <f>F85+F86</f>
        <v>1780741.051244</v>
      </c>
      <c r="G87" s="52"/>
      <c r="H87" s="52"/>
      <c r="I87" s="52"/>
      <c r="J87" s="36"/>
    </row>
    <row r="88" spans="1:11" ht="34.5" hidden="1">
      <c r="A88" s="3"/>
      <c r="B88" s="3"/>
      <c r="C88" s="3"/>
      <c r="D88" s="50"/>
      <c r="E88" s="51"/>
      <c r="F88" s="29"/>
      <c r="G88" s="48"/>
      <c r="H88" s="48"/>
      <c r="I88" s="48"/>
      <c r="J88" s="2"/>
    </row>
    <row r="89" spans="1:11" ht="27.75" hidden="1">
      <c r="A89" s="3"/>
      <c r="B89" s="3"/>
      <c r="C89" s="3"/>
      <c r="D89" s="3"/>
      <c r="E89" s="3"/>
      <c r="F89" s="3"/>
      <c r="G89" s="48"/>
      <c r="H89" s="48"/>
      <c r="I89" s="48"/>
      <c r="J89" s="4"/>
    </row>
    <row r="90" spans="1:11" ht="27">
      <c r="A90" s="3"/>
      <c r="B90" s="3"/>
      <c r="C90" s="3"/>
      <c r="D90" s="3"/>
      <c r="E90" s="3"/>
      <c r="F90" s="3"/>
      <c r="G90" s="3"/>
      <c r="H90" s="3"/>
      <c r="I90" s="3"/>
      <c r="J90" s="3"/>
    </row>
    <row r="93" spans="1:11" ht="34.5">
      <c r="D93" s="56"/>
      <c r="E93" s="56"/>
      <c r="F93" s="56"/>
      <c r="G93" s="56"/>
      <c r="H93" s="56"/>
      <c r="I93" s="56"/>
    </row>
    <row r="94" spans="1:11" ht="34.5">
      <c r="E94" s="56"/>
      <c r="F94" s="56"/>
      <c r="G94" s="56"/>
      <c r="H94" s="56"/>
    </row>
    <row r="95" spans="1:11" ht="34.5">
      <c r="D95" s="56"/>
      <c r="E95" s="56"/>
    </row>
    <row r="96" spans="1:11" ht="34.5">
      <c r="E96" s="56"/>
      <c r="F96" s="56"/>
    </row>
    <row r="97" spans="6:9" ht="34.5">
      <c r="H97" s="56"/>
      <c r="I97" s="56"/>
    </row>
    <row r="102" spans="6:9">
      <c r="F102" s="23"/>
    </row>
  </sheetData>
  <mergeCells count="20">
    <mergeCell ref="D85:E85"/>
    <mergeCell ref="D86:E86"/>
    <mergeCell ref="A1:J1"/>
    <mergeCell ref="A2:J2"/>
    <mergeCell ref="A4:J4"/>
    <mergeCell ref="B40:J40"/>
    <mergeCell ref="B74:J74"/>
    <mergeCell ref="D88:E88"/>
    <mergeCell ref="G88:I88"/>
    <mergeCell ref="G89:I89"/>
    <mergeCell ref="D87:E87"/>
    <mergeCell ref="G87:I87"/>
    <mergeCell ref="H97:I97"/>
    <mergeCell ref="E96:F96"/>
    <mergeCell ref="D95:E95"/>
    <mergeCell ref="D93:E93"/>
    <mergeCell ref="E94:F94"/>
    <mergeCell ref="G94:H94"/>
    <mergeCell ref="H93:I93"/>
    <mergeCell ref="F93:G93"/>
  </mergeCells>
  <printOptions horizontalCentered="1"/>
  <pageMargins left="0.25" right="0.5" top="0.75" bottom="0.5" header="0.3" footer="0.3"/>
  <pageSetup paperSize="5" scale="40" fitToHeight="70" orientation="portrait" r:id="rId1"/>
  <rowBreaks count="3" manualBreakCount="3">
    <brk id="27" max="9" man="1"/>
    <brk id="51" max="9" man="1"/>
    <brk id="7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T-2532-07-05-01-02-003</vt:lpstr>
      <vt:lpstr>'T-2532-07-05-01-02-003'!Print_Area</vt:lpstr>
      <vt:lpstr>'T-2532-07-05-01-02-003'!Print_Titles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vinay</dc:creator>
  <cp:lastModifiedBy>tsspdcl</cp:lastModifiedBy>
  <cp:lastPrinted>2025-12-23T12:12:17Z</cp:lastPrinted>
  <dcterms:created xsi:type="dcterms:W3CDTF">2015-06-19T00:35:35Z</dcterms:created>
  <dcterms:modified xsi:type="dcterms:W3CDTF">2026-01-03T11:05:34Z</dcterms:modified>
</cp:coreProperties>
</file>